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3년도\작은도서관 평가\"/>
    </mc:Choice>
  </mc:AlternateContent>
  <bookViews>
    <workbookView xWindow="-120" yWindow="-120" windowWidth="29040" windowHeight="15840" activeTab="2"/>
  </bookViews>
  <sheets>
    <sheet name="공립 총괄표" sheetId="27" r:id="rId1"/>
    <sheet name="사립 총괄표 " sheetId="23" r:id="rId2"/>
    <sheet name="입력표(공립)" sheetId="33" r:id="rId3"/>
    <sheet name="입력표(사립)" sheetId="34" r:id="rId4"/>
  </sheets>
  <externalReferences>
    <externalReference r:id="rId5"/>
  </externalReferences>
  <definedNames>
    <definedName name="_xlnm._FilterDatabase" localSheetId="0" hidden="1">'공립 총괄표'!$B$7:$R$86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27" l="1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4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G148" i="23"/>
  <c r="G149" i="23"/>
  <c r="G150" i="23"/>
  <c r="G151" i="23"/>
  <c r="G152" i="23"/>
  <c r="G153" i="23"/>
  <c r="G154" i="23"/>
  <c r="G155" i="23"/>
  <c r="G156" i="23"/>
  <c r="G157" i="23"/>
  <c r="G158" i="23"/>
  <c r="G159" i="23"/>
  <c r="G160" i="23"/>
  <c r="G161" i="23"/>
  <c r="G162" i="23"/>
  <c r="G163" i="23"/>
  <c r="G164" i="23"/>
  <c r="G165" i="23"/>
  <c r="G166" i="23"/>
  <c r="G167" i="23"/>
  <c r="G168" i="23"/>
  <c r="G169" i="23"/>
  <c r="G170" i="23"/>
  <c r="G171" i="23"/>
  <c r="G172" i="23"/>
  <c r="G173" i="23"/>
  <c r="G174" i="23"/>
  <c r="G175" i="23"/>
  <c r="G176" i="23"/>
  <c r="G177" i="23"/>
  <c r="G178" i="23"/>
  <c r="G179" i="23"/>
  <c r="G180" i="23"/>
  <c r="G181" i="23"/>
  <c r="G182" i="23"/>
  <c r="G183" i="23"/>
  <c r="G184" i="23"/>
  <c r="G185" i="23"/>
  <c r="G186" i="23"/>
  <c r="G187" i="23"/>
  <c r="G188" i="23"/>
  <c r="G189" i="23"/>
  <c r="G190" i="23"/>
  <c r="G191" i="23"/>
  <c r="G192" i="23"/>
  <c r="G193" i="23"/>
  <c r="G194" i="23"/>
  <c r="G195" i="23"/>
  <c r="G196" i="23"/>
  <c r="G197" i="23"/>
  <c r="G198" i="23"/>
  <c r="G199" i="23"/>
  <c r="G200" i="23"/>
  <c r="G201" i="23"/>
  <c r="G202" i="23"/>
  <c r="G203" i="23"/>
  <c r="G204" i="23"/>
  <c r="G205" i="23"/>
  <c r="G206" i="23"/>
  <c r="G207" i="23"/>
  <c r="G208" i="23"/>
  <c r="G209" i="23"/>
  <c r="G210" i="23"/>
  <c r="G211" i="23"/>
  <c r="G212" i="23"/>
  <c r="G213" i="23"/>
  <c r="G214" i="23"/>
  <c r="G215" i="23"/>
  <c r="G216" i="23"/>
  <c r="G217" i="23"/>
  <c r="G218" i="23"/>
  <c r="G219" i="23"/>
  <c r="G220" i="23"/>
  <c r="G221" i="23"/>
  <c r="G222" i="23"/>
  <c r="G223" i="23"/>
  <c r="G224" i="23"/>
  <c r="G225" i="23"/>
  <c r="G226" i="23"/>
  <c r="G227" i="23"/>
  <c r="G228" i="23"/>
  <c r="G229" i="23"/>
  <c r="G230" i="23"/>
  <c r="G231" i="23"/>
  <c r="G232" i="23"/>
  <c r="G233" i="23"/>
  <c r="G234" i="23"/>
  <c r="G235" i="23"/>
  <c r="G236" i="23"/>
  <c r="G237" i="23"/>
  <c r="G238" i="23"/>
  <c r="G239" i="23"/>
  <c r="G240" i="23"/>
  <c r="G241" i="23"/>
  <c r="G242" i="23"/>
  <c r="G243" i="23"/>
  <c r="G244" i="23"/>
  <c r="G245" i="23"/>
  <c r="G246" i="23"/>
  <c r="G247" i="23"/>
  <c r="G248" i="23"/>
  <c r="G249" i="23"/>
  <c r="G250" i="23"/>
  <c r="G251" i="23"/>
  <c r="G252" i="23"/>
  <c r="G253" i="23"/>
  <c r="G254" i="23"/>
  <c r="G255" i="23"/>
  <c r="G256" i="23"/>
  <c r="G257" i="23"/>
  <c r="G258" i="23"/>
  <c r="G259" i="23"/>
  <c r="G260" i="23"/>
  <c r="G261" i="23"/>
  <c r="G262" i="23"/>
  <c r="G263" i="23"/>
  <c r="G264" i="23"/>
  <c r="G265" i="23"/>
  <c r="G266" i="23"/>
  <c r="G267" i="23"/>
  <c r="G268" i="23"/>
  <c r="G269" i="23"/>
  <c r="G270" i="23"/>
  <c r="G271" i="23"/>
  <c r="G272" i="23"/>
  <c r="G273" i="23"/>
  <c r="G274" i="23"/>
  <c r="G275" i="23"/>
  <c r="G276" i="23"/>
  <c r="G277" i="23"/>
  <c r="G278" i="23"/>
  <c r="G279" i="23"/>
  <c r="G280" i="23"/>
  <c r="G281" i="23"/>
  <c r="G282" i="23"/>
  <c r="G283" i="23"/>
  <c r="G284" i="23"/>
  <c r="G285" i="23"/>
  <c r="G286" i="23"/>
  <c r="G287" i="23"/>
  <c r="G288" i="23"/>
  <c r="G289" i="23"/>
  <c r="G290" i="23"/>
  <c r="G291" i="23"/>
  <c r="G292" i="23"/>
  <c r="G293" i="23"/>
  <c r="G294" i="23"/>
  <c r="G295" i="23"/>
  <c r="G296" i="23"/>
  <c r="G297" i="23"/>
  <c r="G298" i="23"/>
  <c r="G299" i="23"/>
  <c r="G300" i="23"/>
  <c r="G301" i="23"/>
  <c r="G302" i="23"/>
  <c r="G303" i="23"/>
  <c r="G304" i="23"/>
  <c r="G305" i="23"/>
  <c r="G306" i="23"/>
  <c r="G307" i="23"/>
  <c r="G308" i="23"/>
  <c r="G309" i="23"/>
  <c r="G310" i="23"/>
  <c r="G311" i="23"/>
  <c r="G312" i="23"/>
  <c r="G313" i="23"/>
  <c r="G314" i="23"/>
  <c r="G315" i="23"/>
  <c r="G316" i="23"/>
  <c r="G317" i="23"/>
  <c r="G318" i="23"/>
  <c r="G319" i="23"/>
  <c r="G320" i="23"/>
  <c r="G321" i="23"/>
  <c r="G322" i="23"/>
  <c r="G323" i="23"/>
  <c r="G324" i="23"/>
  <c r="G325" i="23"/>
  <c r="G326" i="23"/>
  <c r="G327" i="23"/>
  <c r="G328" i="23"/>
  <c r="G329" i="23"/>
  <c r="G330" i="23"/>
  <c r="G331" i="23"/>
  <c r="G332" i="23"/>
  <c r="G333" i="23"/>
  <c r="G334" i="23"/>
  <c r="G335" i="23"/>
  <c r="G336" i="23"/>
  <c r="G337" i="23"/>
  <c r="G338" i="23"/>
  <c r="G339" i="23"/>
  <c r="G340" i="23"/>
  <c r="G341" i="23"/>
  <c r="G342" i="23"/>
  <c r="G343" i="23"/>
  <c r="G344" i="23"/>
  <c r="G345" i="23"/>
  <c r="G346" i="23"/>
  <c r="G347" i="23"/>
  <c r="G348" i="23"/>
  <c r="G349" i="23"/>
  <c r="G350" i="23"/>
  <c r="G351" i="23"/>
  <c r="G352" i="23"/>
  <c r="G353" i="23"/>
  <c r="G354" i="23"/>
  <c r="G355" i="23"/>
  <c r="G356" i="23"/>
  <c r="G357" i="23"/>
  <c r="G358" i="23"/>
  <c r="G359" i="23"/>
  <c r="G360" i="23"/>
  <c r="G361" i="23"/>
  <c r="G362" i="23"/>
  <c r="G363" i="23"/>
  <c r="G364" i="23"/>
  <c r="G365" i="23"/>
  <c r="G366" i="23"/>
  <c r="G367" i="23"/>
  <c r="G368" i="23"/>
  <c r="G369" i="23"/>
  <c r="G370" i="23"/>
  <c r="G371" i="23"/>
  <c r="G372" i="23"/>
  <c r="G373" i="23"/>
  <c r="G374" i="23"/>
  <c r="G375" i="23"/>
  <c r="G376" i="23"/>
  <c r="G377" i="23"/>
  <c r="G378" i="23"/>
  <c r="G379" i="23"/>
  <c r="G380" i="23"/>
  <c r="G381" i="23"/>
  <c r="G382" i="23"/>
  <c r="G383" i="23"/>
  <c r="G384" i="23"/>
  <c r="G385" i="23"/>
  <c r="G386" i="23"/>
  <c r="G387" i="23"/>
  <c r="G388" i="23"/>
  <c r="G389" i="23"/>
  <c r="G390" i="23"/>
  <c r="G391" i="23"/>
  <c r="N91" i="33"/>
  <c r="N92" i="33"/>
  <c r="N93" i="33"/>
  <c r="N94" i="33"/>
  <c r="N95" i="33"/>
  <c r="N96" i="33"/>
  <c r="N97" i="33"/>
  <c r="N98" i="33"/>
  <c r="N99" i="33"/>
  <c r="N100" i="33"/>
  <c r="N101" i="33"/>
  <c r="N102" i="33"/>
  <c r="N103" i="33"/>
  <c r="N104" i="33"/>
  <c r="N105" i="33"/>
  <c r="N106" i="33"/>
  <c r="N107" i="33"/>
  <c r="N108" i="33"/>
  <c r="N109" i="33"/>
  <c r="N110" i="33"/>
  <c r="N111" i="33"/>
  <c r="N112" i="33"/>
  <c r="N113" i="33"/>
  <c r="N114" i="33"/>
  <c r="N115" i="33"/>
  <c r="N116" i="33"/>
  <c r="N117" i="33"/>
  <c r="N118" i="33"/>
  <c r="N119" i="33"/>
  <c r="N120" i="33"/>
  <c r="N121" i="33"/>
  <c r="N122" i="33"/>
  <c r="N123" i="33"/>
  <c r="N124" i="33"/>
  <c r="N125" i="33"/>
  <c r="N126" i="33"/>
  <c r="N127" i="33"/>
  <c r="N128" i="33"/>
  <c r="N129" i="33"/>
  <c r="N130" i="33"/>
  <c r="N131" i="33"/>
  <c r="N132" i="33"/>
  <c r="N133" i="33"/>
  <c r="N134" i="33"/>
  <c r="N135" i="33"/>
  <c r="N136" i="33"/>
  <c r="N137" i="33"/>
  <c r="N138" i="33"/>
  <c r="N139" i="33"/>
  <c r="N140" i="33"/>
  <c r="N141" i="33"/>
  <c r="N142" i="33"/>
  <c r="N143" i="33"/>
  <c r="N144" i="33"/>
  <c r="N145" i="33"/>
  <c r="N146" i="33"/>
  <c r="N147" i="33"/>
  <c r="N148" i="33"/>
  <c r="N149" i="33"/>
  <c r="N150" i="33"/>
  <c r="N151" i="33"/>
  <c r="N152" i="33"/>
  <c r="N153" i="33"/>
  <c r="N154" i="33"/>
  <c r="N155" i="33"/>
  <c r="N156" i="33"/>
  <c r="N157" i="33"/>
  <c r="N158" i="33"/>
  <c r="N159" i="33"/>
  <c r="N160" i="33"/>
  <c r="N161" i="33"/>
  <c r="N162" i="33"/>
  <c r="N163" i="33"/>
  <c r="N164" i="33"/>
  <c r="N165" i="33"/>
  <c r="N166" i="33"/>
  <c r="N167" i="33"/>
  <c r="N168" i="33"/>
  <c r="N90" i="33"/>
  <c r="N89" i="33"/>
  <c r="AA164" i="33" l="1"/>
  <c r="AB164" i="33"/>
  <c r="AC164" i="33"/>
  <c r="AD164" i="33"/>
  <c r="AE164" i="33"/>
  <c r="F90" i="33"/>
  <c r="E91" i="33" l="1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E118" i="33"/>
  <c r="E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140" i="33"/>
  <c r="E141" i="33"/>
  <c r="E142" i="33"/>
  <c r="E143" i="33"/>
  <c r="E144" i="33"/>
  <c r="E145" i="33"/>
  <c r="E146" i="33"/>
  <c r="E147" i="33"/>
  <c r="E148" i="33"/>
  <c r="E149" i="33"/>
  <c r="E150" i="33"/>
  <c r="E151" i="33"/>
  <c r="E152" i="33"/>
  <c r="E153" i="33"/>
  <c r="E154" i="33"/>
  <c r="E155" i="33"/>
  <c r="E156" i="33"/>
  <c r="E157" i="33"/>
  <c r="E158" i="33"/>
  <c r="E159" i="33"/>
  <c r="E160" i="33"/>
  <c r="E161" i="33"/>
  <c r="E162" i="33"/>
  <c r="E163" i="33"/>
  <c r="E164" i="33"/>
  <c r="E165" i="33"/>
  <c r="E166" i="33"/>
  <c r="E167" i="33"/>
  <c r="E168" i="33"/>
  <c r="E90" i="33"/>
  <c r="E89" i="33"/>
  <c r="E10" i="23"/>
  <c r="F10" i="23"/>
  <c r="E11" i="23"/>
  <c r="F11" i="23"/>
  <c r="E12" i="23"/>
  <c r="F12" i="23"/>
  <c r="E13" i="23"/>
  <c r="F13" i="23"/>
  <c r="E14" i="23"/>
  <c r="F14" i="23"/>
  <c r="E15" i="23"/>
  <c r="F15" i="23"/>
  <c r="E16" i="23"/>
  <c r="F16" i="23"/>
  <c r="E17" i="23"/>
  <c r="F17" i="23"/>
  <c r="E18" i="23"/>
  <c r="F18" i="23"/>
  <c r="E19" i="23"/>
  <c r="F19" i="23"/>
  <c r="E20" i="23"/>
  <c r="F20" i="23"/>
  <c r="E21" i="23"/>
  <c r="F21" i="23"/>
  <c r="E22" i="23"/>
  <c r="F22" i="23"/>
  <c r="E23" i="23"/>
  <c r="F23" i="23"/>
  <c r="E24" i="23"/>
  <c r="F24" i="23"/>
  <c r="E25" i="23"/>
  <c r="F25" i="23"/>
  <c r="E26" i="23"/>
  <c r="F26" i="23"/>
  <c r="E27" i="23"/>
  <c r="F27" i="23"/>
  <c r="E28" i="23"/>
  <c r="F28" i="23"/>
  <c r="E29" i="23"/>
  <c r="F29" i="23"/>
  <c r="E30" i="23"/>
  <c r="F30" i="23"/>
  <c r="E31" i="23"/>
  <c r="F31" i="23"/>
  <c r="E32" i="23"/>
  <c r="F32" i="23"/>
  <c r="E33" i="23"/>
  <c r="F33" i="23"/>
  <c r="E34" i="23"/>
  <c r="F34" i="23"/>
  <c r="E35" i="23"/>
  <c r="F35" i="23"/>
  <c r="E36" i="23"/>
  <c r="F36" i="23"/>
  <c r="E37" i="23"/>
  <c r="F37" i="23"/>
  <c r="E38" i="23"/>
  <c r="F38" i="23"/>
  <c r="E39" i="23"/>
  <c r="F39" i="23"/>
  <c r="E40" i="23"/>
  <c r="F40" i="23"/>
  <c r="E41" i="23"/>
  <c r="F41" i="23"/>
  <c r="E42" i="23"/>
  <c r="F42" i="23"/>
  <c r="E43" i="23"/>
  <c r="F43" i="23"/>
  <c r="E44" i="23"/>
  <c r="F44" i="23"/>
  <c r="E45" i="23"/>
  <c r="F45" i="23"/>
  <c r="E46" i="23"/>
  <c r="F46" i="23"/>
  <c r="E47" i="23"/>
  <c r="F47" i="23"/>
  <c r="E48" i="23"/>
  <c r="F48" i="23"/>
  <c r="E49" i="23"/>
  <c r="F49" i="23"/>
  <c r="E50" i="23"/>
  <c r="F50" i="23"/>
  <c r="E51" i="23"/>
  <c r="F51" i="23"/>
  <c r="E52" i="23"/>
  <c r="F52" i="23"/>
  <c r="E53" i="23"/>
  <c r="F53" i="23"/>
  <c r="E54" i="23"/>
  <c r="F54" i="23"/>
  <c r="E55" i="23"/>
  <c r="F55" i="23"/>
  <c r="E56" i="23"/>
  <c r="F56" i="23"/>
  <c r="E57" i="23"/>
  <c r="F57" i="23"/>
  <c r="E58" i="23"/>
  <c r="F58" i="23"/>
  <c r="E59" i="23"/>
  <c r="F59" i="23"/>
  <c r="E60" i="23"/>
  <c r="F60" i="23"/>
  <c r="E61" i="23"/>
  <c r="F61" i="23"/>
  <c r="E62" i="23"/>
  <c r="F62" i="23"/>
  <c r="E63" i="23"/>
  <c r="F63" i="23"/>
  <c r="E64" i="23"/>
  <c r="F64" i="23"/>
  <c r="E65" i="23"/>
  <c r="F65" i="23"/>
  <c r="E66" i="23"/>
  <c r="F66" i="23"/>
  <c r="E67" i="23"/>
  <c r="F67" i="23"/>
  <c r="E68" i="23"/>
  <c r="F68" i="23"/>
  <c r="E69" i="23"/>
  <c r="F69" i="23"/>
  <c r="E70" i="23"/>
  <c r="F70" i="23"/>
  <c r="E71" i="23"/>
  <c r="F71" i="23"/>
  <c r="E72" i="23"/>
  <c r="F72" i="23"/>
  <c r="E73" i="23"/>
  <c r="F73" i="23"/>
  <c r="E74" i="23"/>
  <c r="F74" i="23"/>
  <c r="E75" i="23"/>
  <c r="F75" i="23"/>
  <c r="E76" i="23"/>
  <c r="F76" i="23"/>
  <c r="E77" i="23"/>
  <c r="F77" i="23"/>
  <c r="E78" i="23"/>
  <c r="F78" i="23"/>
  <c r="E79" i="23"/>
  <c r="F79" i="23"/>
  <c r="E80" i="23"/>
  <c r="F80" i="23"/>
  <c r="E81" i="23"/>
  <c r="F81" i="23"/>
  <c r="E82" i="23"/>
  <c r="F82" i="23"/>
  <c r="E83" i="23"/>
  <c r="F83" i="23"/>
  <c r="E84" i="23"/>
  <c r="F84" i="23"/>
  <c r="E85" i="23"/>
  <c r="F85" i="23"/>
  <c r="E86" i="23"/>
  <c r="F86" i="23"/>
  <c r="E87" i="23"/>
  <c r="F87" i="23"/>
  <c r="E88" i="23"/>
  <c r="F88" i="23"/>
  <c r="E89" i="23"/>
  <c r="F89" i="23"/>
  <c r="E90" i="23"/>
  <c r="F90" i="23"/>
  <c r="E91" i="23"/>
  <c r="F91" i="23"/>
  <c r="E92" i="23"/>
  <c r="F92" i="23"/>
  <c r="E93" i="23"/>
  <c r="F93" i="23"/>
  <c r="E94" i="23"/>
  <c r="F94" i="23"/>
  <c r="E95" i="23"/>
  <c r="F95" i="23"/>
  <c r="E96" i="23"/>
  <c r="F96" i="23"/>
  <c r="E97" i="23"/>
  <c r="F97" i="23"/>
  <c r="E98" i="23"/>
  <c r="F98" i="23"/>
  <c r="E99" i="23"/>
  <c r="F99" i="23"/>
  <c r="E100" i="23"/>
  <c r="F100" i="23"/>
  <c r="E101" i="23"/>
  <c r="F101" i="23"/>
  <c r="E102" i="23"/>
  <c r="F102" i="23"/>
  <c r="E103" i="23"/>
  <c r="F103" i="23"/>
  <c r="E104" i="23"/>
  <c r="F104" i="23"/>
  <c r="E105" i="23"/>
  <c r="F105" i="23"/>
  <c r="E106" i="23"/>
  <c r="F106" i="23"/>
  <c r="E107" i="23"/>
  <c r="F107" i="23"/>
  <c r="E108" i="23"/>
  <c r="F108" i="23"/>
  <c r="E109" i="23"/>
  <c r="F109" i="23"/>
  <c r="E110" i="23"/>
  <c r="F110" i="23"/>
  <c r="E111" i="23"/>
  <c r="F111" i="23"/>
  <c r="E112" i="23"/>
  <c r="F112" i="23"/>
  <c r="E113" i="23"/>
  <c r="F113" i="23"/>
  <c r="E114" i="23"/>
  <c r="F114" i="23"/>
  <c r="E115" i="23"/>
  <c r="F115" i="23"/>
  <c r="E116" i="23"/>
  <c r="F116" i="23"/>
  <c r="E117" i="23"/>
  <c r="F117" i="23"/>
  <c r="E118" i="23"/>
  <c r="F118" i="23"/>
  <c r="E119" i="23"/>
  <c r="F119" i="23"/>
  <c r="E120" i="23"/>
  <c r="F120" i="23"/>
  <c r="E121" i="23"/>
  <c r="F121" i="23"/>
  <c r="E122" i="23"/>
  <c r="F122" i="23"/>
  <c r="E123" i="23"/>
  <c r="F123" i="23"/>
  <c r="E124" i="23"/>
  <c r="F124" i="23"/>
  <c r="E125" i="23"/>
  <c r="F125" i="23"/>
  <c r="E126" i="23"/>
  <c r="F126" i="23"/>
  <c r="E127" i="23"/>
  <c r="F127" i="23"/>
  <c r="E128" i="23"/>
  <c r="F128" i="23"/>
  <c r="E129" i="23"/>
  <c r="F129" i="23"/>
  <c r="E130" i="23"/>
  <c r="F130" i="23"/>
  <c r="E131" i="23"/>
  <c r="F131" i="23"/>
  <c r="E132" i="23"/>
  <c r="F132" i="23"/>
  <c r="E133" i="23"/>
  <c r="F133" i="23"/>
  <c r="E134" i="23"/>
  <c r="F134" i="23"/>
  <c r="E135" i="23"/>
  <c r="F135" i="23"/>
  <c r="E136" i="23"/>
  <c r="F136" i="23"/>
  <c r="E137" i="23"/>
  <c r="F137" i="23"/>
  <c r="E138" i="23"/>
  <c r="F138" i="23"/>
  <c r="E139" i="23"/>
  <c r="F139" i="23"/>
  <c r="E140" i="23"/>
  <c r="F140" i="23"/>
  <c r="E141" i="23"/>
  <c r="F141" i="23"/>
  <c r="E142" i="23"/>
  <c r="F142" i="23"/>
  <c r="E143" i="23"/>
  <c r="F143" i="23"/>
  <c r="E144" i="23"/>
  <c r="F144" i="23"/>
  <c r="E145" i="23"/>
  <c r="F145" i="23"/>
  <c r="E146" i="23"/>
  <c r="F146" i="23"/>
  <c r="E147" i="23"/>
  <c r="F147" i="23"/>
  <c r="E148" i="23"/>
  <c r="F148" i="23"/>
  <c r="E149" i="23"/>
  <c r="F149" i="23"/>
  <c r="E150" i="23"/>
  <c r="F150" i="23"/>
  <c r="E151" i="23"/>
  <c r="F151" i="23"/>
  <c r="E152" i="23"/>
  <c r="F152" i="23"/>
  <c r="E153" i="23"/>
  <c r="F153" i="23"/>
  <c r="E154" i="23"/>
  <c r="F154" i="23"/>
  <c r="E155" i="23"/>
  <c r="F155" i="23"/>
  <c r="E156" i="23"/>
  <c r="F156" i="23"/>
  <c r="E157" i="23"/>
  <c r="F157" i="23"/>
  <c r="E158" i="23"/>
  <c r="F158" i="23"/>
  <c r="E159" i="23"/>
  <c r="F159" i="23"/>
  <c r="E160" i="23"/>
  <c r="F160" i="23"/>
  <c r="E161" i="23"/>
  <c r="F161" i="23"/>
  <c r="E162" i="23"/>
  <c r="F162" i="23"/>
  <c r="E163" i="23"/>
  <c r="F163" i="23"/>
  <c r="E164" i="23"/>
  <c r="F164" i="23"/>
  <c r="E165" i="23"/>
  <c r="F165" i="23"/>
  <c r="E166" i="23"/>
  <c r="F166" i="23"/>
  <c r="E167" i="23"/>
  <c r="F167" i="23"/>
  <c r="E168" i="23"/>
  <c r="F168" i="23"/>
  <c r="E169" i="23"/>
  <c r="F169" i="23"/>
  <c r="E170" i="23"/>
  <c r="F170" i="23"/>
  <c r="E171" i="23"/>
  <c r="F171" i="23"/>
  <c r="E172" i="23"/>
  <c r="F172" i="23"/>
  <c r="E173" i="23"/>
  <c r="F173" i="23"/>
  <c r="E174" i="23"/>
  <c r="F174" i="23"/>
  <c r="E175" i="23"/>
  <c r="F175" i="23"/>
  <c r="E176" i="23"/>
  <c r="F176" i="23"/>
  <c r="E177" i="23"/>
  <c r="F177" i="23"/>
  <c r="E178" i="23"/>
  <c r="F178" i="23"/>
  <c r="E179" i="23"/>
  <c r="F179" i="23"/>
  <c r="E180" i="23"/>
  <c r="F180" i="23"/>
  <c r="E181" i="23"/>
  <c r="F181" i="23"/>
  <c r="E182" i="23"/>
  <c r="F182" i="23"/>
  <c r="E183" i="23"/>
  <c r="F183" i="23"/>
  <c r="E184" i="23"/>
  <c r="F184" i="23"/>
  <c r="E185" i="23"/>
  <c r="F185" i="23"/>
  <c r="E186" i="23"/>
  <c r="F186" i="23"/>
  <c r="E187" i="23"/>
  <c r="F187" i="23"/>
  <c r="E188" i="23"/>
  <c r="F188" i="23"/>
  <c r="E189" i="23"/>
  <c r="F189" i="23"/>
  <c r="E190" i="23"/>
  <c r="F190" i="23"/>
  <c r="E191" i="23"/>
  <c r="F191" i="23"/>
  <c r="E192" i="23"/>
  <c r="F192" i="23"/>
  <c r="E193" i="23"/>
  <c r="F193" i="23"/>
  <c r="E194" i="23"/>
  <c r="F194" i="23"/>
  <c r="E195" i="23"/>
  <c r="F195" i="23"/>
  <c r="E196" i="23"/>
  <c r="F196" i="23"/>
  <c r="E197" i="23"/>
  <c r="F197" i="23"/>
  <c r="E198" i="23"/>
  <c r="F198" i="23"/>
  <c r="E199" i="23"/>
  <c r="F199" i="23"/>
  <c r="E200" i="23"/>
  <c r="F200" i="23"/>
  <c r="E201" i="23"/>
  <c r="F201" i="23"/>
  <c r="E202" i="23"/>
  <c r="F202" i="23"/>
  <c r="E203" i="23"/>
  <c r="F203" i="23"/>
  <c r="E204" i="23"/>
  <c r="F204" i="23"/>
  <c r="E205" i="23"/>
  <c r="F205" i="23"/>
  <c r="E206" i="23"/>
  <c r="F206" i="23"/>
  <c r="E207" i="23"/>
  <c r="F207" i="23"/>
  <c r="E208" i="23"/>
  <c r="F208" i="23"/>
  <c r="E209" i="23"/>
  <c r="F209" i="23"/>
  <c r="E210" i="23"/>
  <c r="F210" i="23"/>
  <c r="E211" i="23"/>
  <c r="F211" i="23"/>
  <c r="E212" i="23"/>
  <c r="F212" i="23"/>
  <c r="E213" i="23"/>
  <c r="F213" i="23"/>
  <c r="E214" i="23"/>
  <c r="F214" i="23"/>
  <c r="E215" i="23"/>
  <c r="F215" i="23"/>
  <c r="E216" i="23"/>
  <c r="F216" i="23"/>
  <c r="E217" i="23"/>
  <c r="F217" i="23"/>
  <c r="E218" i="23"/>
  <c r="F218" i="23"/>
  <c r="E219" i="23"/>
  <c r="F219" i="23"/>
  <c r="E220" i="23"/>
  <c r="F220" i="23"/>
  <c r="E221" i="23"/>
  <c r="F221" i="23"/>
  <c r="E222" i="23"/>
  <c r="F222" i="23"/>
  <c r="E223" i="23"/>
  <c r="F223" i="23"/>
  <c r="E224" i="23"/>
  <c r="F224" i="23"/>
  <c r="E225" i="23"/>
  <c r="F225" i="23"/>
  <c r="E226" i="23"/>
  <c r="F226" i="23"/>
  <c r="E227" i="23"/>
  <c r="F227" i="23"/>
  <c r="E228" i="23"/>
  <c r="F228" i="23"/>
  <c r="E229" i="23"/>
  <c r="F229" i="23"/>
  <c r="E230" i="23"/>
  <c r="F230" i="23"/>
  <c r="E231" i="23"/>
  <c r="F231" i="23"/>
  <c r="E232" i="23"/>
  <c r="F232" i="23"/>
  <c r="E233" i="23"/>
  <c r="F233" i="23"/>
  <c r="E234" i="23"/>
  <c r="F234" i="23"/>
  <c r="E235" i="23"/>
  <c r="F235" i="23"/>
  <c r="E236" i="23"/>
  <c r="F236" i="23"/>
  <c r="E237" i="23"/>
  <c r="F237" i="23"/>
  <c r="E238" i="23"/>
  <c r="F238" i="23"/>
  <c r="E239" i="23"/>
  <c r="F239" i="23"/>
  <c r="E240" i="23"/>
  <c r="F240" i="23"/>
  <c r="E241" i="23"/>
  <c r="F241" i="23"/>
  <c r="E242" i="23"/>
  <c r="F242" i="23"/>
  <c r="E243" i="23"/>
  <c r="F243" i="23"/>
  <c r="E244" i="23"/>
  <c r="F244" i="23"/>
  <c r="E245" i="23"/>
  <c r="F245" i="23"/>
  <c r="E246" i="23"/>
  <c r="F246" i="23"/>
  <c r="E247" i="23"/>
  <c r="F247" i="23"/>
  <c r="E248" i="23"/>
  <c r="F248" i="23"/>
  <c r="E249" i="23"/>
  <c r="F249" i="23"/>
  <c r="E250" i="23"/>
  <c r="F250" i="23"/>
  <c r="E251" i="23"/>
  <c r="F251" i="23"/>
  <c r="E252" i="23"/>
  <c r="F252" i="23"/>
  <c r="E253" i="23"/>
  <c r="F253" i="23"/>
  <c r="E254" i="23"/>
  <c r="F254" i="23"/>
  <c r="E255" i="23"/>
  <c r="F255" i="23"/>
  <c r="E256" i="23"/>
  <c r="F256" i="23"/>
  <c r="E257" i="23"/>
  <c r="F257" i="23"/>
  <c r="E258" i="23"/>
  <c r="F258" i="23"/>
  <c r="E259" i="23"/>
  <c r="F259" i="23"/>
  <c r="E260" i="23"/>
  <c r="F260" i="23"/>
  <c r="E261" i="23"/>
  <c r="F261" i="23"/>
  <c r="E262" i="23"/>
  <c r="F262" i="23"/>
  <c r="E263" i="23"/>
  <c r="F263" i="23"/>
  <c r="E264" i="23"/>
  <c r="F264" i="23"/>
  <c r="E265" i="23"/>
  <c r="F265" i="23"/>
  <c r="E266" i="23"/>
  <c r="F266" i="23"/>
  <c r="E267" i="23"/>
  <c r="F267" i="23"/>
  <c r="E268" i="23"/>
  <c r="F268" i="23"/>
  <c r="E269" i="23"/>
  <c r="F269" i="23"/>
  <c r="E270" i="23"/>
  <c r="F270" i="23"/>
  <c r="E271" i="23"/>
  <c r="F271" i="23"/>
  <c r="E272" i="23"/>
  <c r="F272" i="23"/>
  <c r="E273" i="23"/>
  <c r="F273" i="23"/>
  <c r="E274" i="23"/>
  <c r="F274" i="23"/>
  <c r="E275" i="23"/>
  <c r="F275" i="23"/>
  <c r="E276" i="23"/>
  <c r="F276" i="23"/>
  <c r="E277" i="23"/>
  <c r="F277" i="23"/>
  <c r="E278" i="23"/>
  <c r="F278" i="23"/>
  <c r="E279" i="23"/>
  <c r="F279" i="23"/>
  <c r="E280" i="23"/>
  <c r="F280" i="23"/>
  <c r="E281" i="23"/>
  <c r="F281" i="23"/>
  <c r="E282" i="23"/>
  <c r="F282" i="23"/>
  <c r="E283" i="23"/>
  <c r="F283" i="23"/>
  <c r="E284" i="23"/>
  <c r="F284" i="23"/>
  <c r="E285" i="23"/>
  <c r="F285" i="23"/>
  <c r="E286" i="23"/>
  <c r="F286" i="23"/>
  <c r="E287" i="23"/>
  <c r="F287" i="23"/>
  <c r="E288" i="23"/>
  <c r="F288" i="23"/>
  <c r="E289" i="23"/>
  <c r="F289" i="23"/>
  <c r="E290" i="23"/>
  <c r="F290" i="23"/>
  <c r="E291" i="23"/>
  <c r="F291" i="23"/>
  <c r="E292" i="23"/>
  <c r="F292" i="23"/>
  <c r="E293" i="23"/>
  <c r="F293" i="23"/>
  <c r="E294" i="23"/>
  <c r="F294" i="23"/>
  <c r="E295" i="23"/>
  <c r="F295" i="23"/>
  <c r="E296" i="23"/>
  <c r="F296" i="23"/>
  <c r="E297" i="23"/>
  <c r="F297" i="23"/>
  <c r="E298" i="23"/>
  <c r="F298" i="23"/>
  <c r="E299" i="23"/>
  <c r="F299" i="23"/>
  <c r="E300" i="23"/>
  <c r="F300" i="23"/>
  <c r="E301" i="23"/>
  <c r="F301" i="23"/>
  <c r="E302" i="23"/>
  <c r="F302" i="23"/>
  <c r="E303" i="23"/>
  <c r="F303" i="23"/>
  <c r="E304" i="23"/>
  <c r="F304" i="23"/>
  <c r="E305" i="23"/>
  <c r="F305" i="23"/>
  <c r="E306" i="23"/>
  <c r="F306" i="23"/>
  <c r="E307" i="23"/>
  <c r="F307" i="23"/>
  <c r="E308" i="23"/>
  <c r="F308" i="23"/>
  <c r="E309" i="23"/>
  <c r="F309" i="23"/>
  <c r="E310" i="23"/>
  <c r="F310" i="23"/>
  <c r="E311" i="23"/>
  <c r="F311" i="23"/>
  <c r="E312" i="23"/>
  <c r="F312" i="23"/>
  <c r="E313" i="23"/>
  <c r="F313" i="23"/>
  <c r="E314" i="23"/>
  <c r="F314" i="23"/>
  <c r="E315" i="23"/>
  <c r="F315" i="23"/>
  <c r="E316" i="23"/>
  <c r="F316" i="23"/>
  <c r="E317" i="23"/>
  <c r="F317" i="23"/>
  <c r="E318" i="23"/>
  <c r="F318" i="23"/>
  <c r="E319" i="23"/>
  <c r="F319" i="23"/>
  <c r="E320" i="23"/>
  <c r="F320" i="23"/>
  <c r="E321" i="23"/>
  <c r="F321" i="23"/>
  <c r="E322" i="23"/>
  <c r="F322" i="23"/>
  <c r="E323" i="23"/>
  <c r="F323" i="23"/>
  <c r="E324" i="23"/>
  <c r="F324" i="23"/>
  <c r="E325" i="23"/>
  <c r="F325" i="23"/>
  <c r="E326" i="23"/>
  <c r="F326" i="23"/>
  <c r="E327" i="23"/>
  <c r="F327" i="23"/>
  <c r="E328" i="23"/>
  <c r="F328" i="23"/>
  <c r="E329" i="23"/>
  <c r="F329" i="23"/>
  <c r="E330" i="23"/>
  <c r="F330" i="23"/>
  <c r="E331" i="23"/>
  <c r="F331" i="23"/>
  <c r="E332" i="23"/>
  <c r="F332" i="23"/>
  <c r="E333" i="23"/>
  <c r="F333" i="23"/>
  <c r="E334" i="23"/>
  <c r="F334" i="23"/>
  <c r="E335" i="23"/>
  <c r="F335" i="23"/>
  <c r="E336" i="23"/>
  <c r="F336" i="23"/>
  <c r="E337" i="23"/>
  <c r="F337" i="23"/>
  <c r="E338" i="23"/>
  <c r="F338" i="23"/>
  <c r="E339" i="23"/>
  <c r="F339" i="23"/>
  <c r="E340" i="23"/>
  <c r="F340" i="23"/>
  <c r="E341" i="23"/>
  <c r="F341" i="23"/>
  <c r="E342" i="23"/>
  <c r="F342" i="23"/>
  <c r="E343" i="23"/>
  <c r="F343" i="23"/>
  <c r="E344" i="23"/>
  <c r="F344" i="23"/>
  <c r="E345" i="23"/>
  <c r="F345" i="23"/>
  <c r="E346" i="23"/>
  <c r="F346" i="23"/>
  <c r="E347" i="23"/>
  <c r="F347" i="23"/>
  <c r="E348" i="23"/>
  <c r="F348" i="23"/>
  <c r="E349" i="23"/>
  <c r="F349" i="23"/>
  <c r="E350" i="23"/>
  <c r="F350" i="23"/>
  <c r="E351" i="23"/>
  <c r="F351" i="23"/>
  <c r="E352" i="23"/>
  <c r="F352" i="23"/>
  <c r="E353" i="23"/>
  <c r="F353" i="23"/>
  <c r="E354" i="23"/>
  <c r="F354" i="23"/>
  <c r="E355" i="23"/>
  <c r="F355" i="23"/>
  <c r="E356" i="23"/>
  <c r="F356" i="23"/>
  <c r="E357" i="23"/>
  <c r="F357" i="23"/>
  <c r="E358" i="23"/>
  <c r="F358" i="23"/>
  <c r="E359" i="23"/>
  <c r="F359" i="23"/>
  <c r="E360" i="23"/>
  <c r="F360" i="23"/>
  <c r="E361" i="23"/>
  <c r="F361" i="23"/>
  <c r="E362" i="23"/>
  <c r="F362" i="23"/>
  <c r="E363" i="23"/>
  <c r="F363" i="23"/>
  <c r="E364" i="23"/>
  <c r="F364" i="23"/>
  <c r="E365" i="23"/>
  <c r="F365" i="23"/>
  <c r="E366" i="23"/>
  <c r="F366" i="23"/>
  <c r="E367" i="23"/>
  <c r="F367" i="23"/>
  <c r="E368" i="23"/>
  <c r="F368" i="23"/>
  <c r="E369" i="23"/>
  <c r="F369" i="23"/>
  <c r="E370" i="23"/>
  <c r="F370" i="23"/>
  <c r="E371" i="23"/>
  <c r="F371" i="23"/>
  <c r="E372" i="23"/>
  <c r="F372" i="23"/>
  <c r="E373" i="23"/>
  <c r="F373" i="23"/>
  <c r="E374" i="23"/>
  <c r="F374" i="23"/>
  <c r="E375" i="23"/>
  <c r="F375" i="23"/>
  <c r="E376" i="23"/>
  <c r="F376" i="23"/>
  <c r="E377" i="23"/>
  <c r="F377" i="23"/>
  <c r="E378" i="23"/>
  <c r="F378" i="23"/>
  <c r="E379" i="23"/>
  <c r="F379" i="23"/>
  <c r="E380" i="23"/>
  <c r="F380" i="23"/>
  <c r="E381" i="23"/>
  <c r="F381" i="23"/>
  <c r="E382" i="23"/>
  <c r="F382" i="23"/>
  <c r="E383" i="23"/>
  <c r="F383" i="23"/>
  <c r="E384" i="23"/>
  <c r="F384" i="23"/>
  <c r="E385" i="23"/>
  <c r="F385" i="23"/>
  <c r="E386" i="23"/>
  <c r="F386" i="23"/>
  <c r="E387" i="23"/>
  <c r="F387" i="23"/>
  <c r="E388" i="23"/>
  <c r="F388" i="23"/>
  <c r="E389" i="23"/>
  <c r="F389" i="23"/>
  <c r="E390" i="23"/>
  <c r="F390" i="23"/>
  <c r="E391" i="23"/>
  <c r="F391" i="23"/>
  <c r="E9" i="23"/>
  <c r="F9" i="23"/>
  <c r="D391" i="23"/>
  <c r="I391" i="23"/>
  <c r="J391" i="23"/>
  <c r="K391" i="23"/>
  <c r="L391" i="23"/>
  <c r="M391" i="23"/>
  <c r="N391" i="23"/>
  <c r="O391" i="23"/>
  <c r="P391" i="23"/>
  <c r="H391" i="23" s="1"/>
  <c r="Q391" i="23"/>
  <c r="C391" i="23"/>
  <c r="B391" i="23"/>
  <c r="E395" i="34"/>
  <c r="F8" i="23" s="1"/>
  <c r="E396" i="34"/>
  <c r="E397" i="34"/>
  <c r="E398" i="34"/>
  <c r="E399" i="34"/>
  <c r="E400" i="34"/>
  <c r="E401" i="34"/>
  <c r="E402" i="34"/>
  <c r="E403" i="34"/>
  <c r="E404" i="34"/>
  <c r="E405" i="34"/>
  <c r="E406" i="34"/>
  <c r="E407" i="34"/>
  <c r="E408" i="34"/>
  <c r="E409" i="34"/>
  <c r="E410" i="34"/>
  <c r="E411" i="34"/>
  <c r="E412" i="34"/>
  <c r="E413" i="34"/>
  <c r="E414" i="34"/>
  <c r="E415" i="34"/>
  <c r="E416" i="34"/>
  <c r="E417" i="34"/>
  <c r="E418" i="34"/>
  <c r="E419" i="34"/>
  <c r="E420" i="34"/>
  <c r="E421" i="34"/>
  <c r="E422" i="34"/>
  <c r="E423" i="34"/>
  <c r="E424" i="34"/>
  <c r="E425" i="34"/>
  <c r="E426" i="34"/>
  <c r="E427" i="34"/>
  <c r="E428" i="34"/>
  <c r="E429" i="34"/>
  <c r="E430" i="34"/>
  <c r="E431" i="34"/>
  <c r="E432" i="34"/>
  <c r="E433" i="34"/>
  <c r="E434" i="34"/>
  <c r="E435" i="34"/>
  <c r="E436" i="34"/>
  <c r="E437" i="34"/>
  <c r="E438" i="34"/>
  <c r="E439" i="34"/>
  <c r="E440" i="34"/>
  <c r="E441" i="34"/>
  <c r="E442" i="34"/>
  <c r="E443" i="34"/>
  <c r="E444" i="34"/>
  <c r="E445" i="34"/>
  <c r="E446" i="34"/>
  <c r="E447" i="34"/>
  <c r="E448" i="34"/>
  <c r="E449" i="34"/>
  <c r="E450" i="34"/>
  <c r="E451" i="34"/>
  <c r="E452" i="34"/>
  <c r="E453" i="34"/>
  <c r="E454" i="34"/>
  <c r="E455" i="34"/>
  <c r="E456" i="34"/>
  <c r="E457" i="34"/>
  <c r="E458" i="34"/>
  <c r="E459" i="34"/>
  <c r="E460" i="34"/>
  <c r="E461" i="34"/>
  <c r="E462" i="34"/>
  <c r="E463" i="34"/>
  <c r="E464" i="34"/>
  <c r="E465" i="34"/>
  <c r="E466" i="34"/>
  <c r="E467" i="34"/>
  <c r="E468" i="34"/>
  <c r="E469" i="34"/>
  <c r="E470" i="34"/>
  <c r="E471" i="34"/>
  <c r="E472" i="34"/>
  <c r="E473" i="34"/>
  <c r="E474" i="34"/>
  <c r="E475" i="34"/>
  <c r="E476" i="34"/>
  <c r="E477" i="34"/>
  <c r="E478" i="34"/>
  <c r="E479" i="34"/>
  <c r="E480" i="34"/>
  <c r="E481" i="34"/>
  <c r="E482" i="34"/>
  <c r="E483" i="34"/>
  <c r="E484" i="34"/>
  <c r="E485" i="34"/>
  <c r="E486" i="34"/>
  <c r="E487" i="34"/>
  <c r="E488" i="34"/>
  <c r="E489" i="34"/>
  <c r="E490" i="34"/>
  <c r="E491" i="34"/>
  <c r="E492" i="34"/>
  <c r="E493" i="34"/>
  <c r="E494" i="34"/>
  <c r="E495" i="34"/>
  <c r="E496" i="34"/>
  <c r="E497" i="34"/>
  <c r="E498" i="34"/>
  <c r="E499" i="34"/>
  <c r="E500" i="34"/>
  <c r="E501" i="34"/>
  <c r="E502" i="34"/>
  <c r="E503" i="34"/>
  <c r="E504" i="34"/>
  <c r="E505" i="34"/>
  <c r="E506" i="34"/>
  <c r="E507" i="34"/>
  <c r="E508" i="34"/>
  <c r="E509" i="34"/>
  <c r="E510" i="34"/>
  <c r="E511" i="34"/>
  <c r="E512" i="34"/>
  <c r="E513" i="34"/>
  <c r="E514" i="34"/>
  <c r="E515" i="34"/>
  <c r="E516" i="34"/>
  <c r="E517" i="34"/>
  <c r="E518" i="34"/>
  <c r="E519" i="34"/>
  <c r="E520" i="34"/>
  <c r="E521" i="34"/>
  <c r="E522" i="34"/>
  <c r="E523" i="34"/>
  <c r="E524" i="34"/>
  <c r="E525" i="34"/>
  <c r="E526" i="34"/>
  <c r="E527" i="34"/>
  <c r="E528" i="34"/>
  <c r="E529" i="34"/>
  <c r="E530" i="34"/>
  <c r="E531" i="34"/>
  <c r="E532" i="34"/>
  <c r="E533" i="34"/>
  <c r="E534" i="34"/>
  <c r="E535" i="34"/>
  <c r="E536" i="34"/>
  <c r="E537" i="34"/>
  <c r="E538" i="34"/>
  <c r="E539" i="34"/>
  <c r="E540" i="34"/>
  <c r="E541" i="34"/>
  <c r="E542" i="34"/>
  <c r="E543" i="34"/>
  <c r="E544" i="34"/>
  <c r="E545" i="34"/>
  <c r="E546" i="34"/>
  <c r="E547" i="34"/>
  <c r="E548" i="34"/>
  <c r="E549" i="34"/>
  <c r="E550" i="34"/>
  <c r="E551" i="34"/>
  <c r="E552" i="34"/>
  <c r="E553" i="34"/>
  <c r="E554" i="34"/>
  <c r="E555" i="34"/>
  <c r="E556" i="34"/>
  <c r="E557" i="34"/>
  <c r="E558" i="34"/>
  <c r="E559" i="34"/>
  <c r="E560" i="34"/>
  <c r="E561" i="34"/>
  <c r="E562" i="34"/>
  <c r="E563" i="34"/>
  <c r="E564" i="34"/>
  <c r="E565" i="34"/>
  <c r="E566" i="34"/>
  <c r="E567" i="34"/>
  <c r="E568" i="34"/>
  <c r="E569" i="34"/>
  <c r="E570" i="34"/>
  <c r="E571" i="34"/>
  <c r="E572" i="34"/>
  <c r="E573" i="34"/>
  <c r="E574" i="34"/>
  <c r="E575" i="34"/>
  <c r="E576" i="34"/>
  <c r="E577" i="34"/>
  <c r="E578" i="34"/>
  <c r="E579" i="34"/>
  <c r="E580" i="34"/>
  <c r="E581" i="34"/>
  <c r="E582" i="34"/>
  <c r="E583" i="34"/>
  <c r="E584" i="34"/>
  <c r="E585" i="34"/>
  <c r="E586" i="34"/>
  <c r="E587" i="34"/>
  <c r="E588" i="34"/>
  <c r="E589" i="34"/>
  <c r="E590" i="34"/>
  <c r="E591" i="34"/>
  <c r="E592" i="34"/>
  <c r="E593" i="34"/>
  <c r="E594" i="34"/>
  <c r="E595" i="34"/>
  <c r="E596" i="34"/>
  <c r="E597" i="34"/>
  <c r="E598" i="34"/>
  <c r="E599" i="34"/>
  <c r="E600" i="34"/>
  <c r="E601" i="34"/>
  <c r="E602" i="34"/>
  <c r="E603" i="34"/>
  <c r="E604" i="34"/>
  <c r="E605" i="34"/>
  <c r="E606" i="34"/>
  <c r="E607" i="34"/>
  <c r="E608" i="34"/>
  <c r="E609" i="34"/>
  <c r="E610" i="34"/>
  <c r="E611" i="34"/>
  <c r="E612" i="34"/>
  <c r="E613" i="34"/>
  <c r="E614" i="34"/>
  <c r="E615" i="34"/>
  <c r="E616" i="34"/>
  <c r="E617" i="34"/>
  <c r="E618" i="34"/>
  <c r="E619" i="34"/>
  <c r="E620" i="34"/>
  <c r="E621" i="34"/>
  <c r="E622" i="34"/>
  <c r="E623" i="34"/>
  <c r="E624" i="34"/>
  <c r="E625" i="34"/>
  <c r="E626" i="34"/>
  <c r="E627" i="34"/>
  <c r="E628" i="34"/>
  <c r="E629" i="34"/>
  <c r="E630" i="34"/>
  <c r="E631" i="34"/>
  <c r="E632" i="34"/>
  <c r="E633" i="34"/>
  <c r="E634" i="34"/>
  <c r="E635" i="34"/>
  <c r="E636" i="34"/>
  <c r="E637" i="34"/>
  <c r="E638" i="34"/>
  <c r="E639" i="34"/>
  <c r="E640" i="34"/>
  <c r="E641" i="34"/>
  <c r="E642" i="34"/>
  <c r="E643" i="34"/>
  <c r="E644" i="34"/>
  <c r="E645" i="34"/>
  <c r="E646" i="34"/>
  <c r="E647" i="34"/>
  <c r="E648" i="34"/>
  <c r="E649" i="34"/>
  <c r="E650" i="34"/>
  <c r="E651" i="34"/>
  <c r="E652" i="34"/>
  <c r="E653" i="34"/>
  <c r="E654" i="34"/>
  <c r="E655" i="34"/>
  <c r="E656" i="34"/>
  <c r="E657" i="34"/>
  <c r="E658" i="34"/>
  <c r="E659" i="34"/>
  <c r="E660" i="34"/>
  <c r="E661" i="34"/>
  <c r="E662" i="34"/>
  <c r="E663" i="34"/>
  <c r="E664" i="34"/>
  <c r="E665" i="34"/>
  <c r="E666" i="34"/>
  <c r="E667" i="34"/>
  <c r="E668" i="34"/>
  <c r="E669" i="34"/>
  <c r="E670" i="34"/>
  <c r="E671" i="34"/>
  <c r="E672" i="34"/>
  <c r="E673" i="34"/>
  <c r="E674" i="34"/>
  <c r="E675" i="34"/>
  <c r="E676" i="34"/>
  <c r="E677" i="34"/>
  <c r="E678" i="34"/>
  <c r="E679" i="34"/>
  <c r="E680" i="34"/>
  <c r="E681" i="34"/>
  <c r="E682" i="34"/>
  <c r="E683" i="34"/>
  <c r="E684" i="34"/>
  <c r="E685" i="34"/>
  <c r="E686" i="34"/>
  <c r="E687" i="34"/>
  <c r="E688" i="34"/>
  <c r="E689" i="34"/>
  <c r="E690" i="34"/>
  <c r="E691" i="34"/>
  <c r="E692" i="34"/>
  <c r="E693" i="34"/>
  <c r="E694" i="34"/>
  <c r="E695" i="34"/>
  <c r="E696" i="34"/>
  <c r="E697" i="34"/>
  <c r="E698" i="34"/>
  <c r="E699" i="34"/>
  <c r="E700" i="34"/>
  <c r="E701" i="34"/>
  <c r="E702" i="34"/>
  <c r="E703" i="34"/>
  <c r="E704" i="34"/>
  <c r="E705" i="34"/>
  <c r="E706" i="34"/>
  <c r="E707" i="34"/>
  <c r="E708" i="34"/>
  <c r="E709" i="34"/>
  <c r="E710" i="34"/>
  <c r="E711" i="34"/>
  <c r="E712" i="34"/>
  <c r="E713" i="34"/>
  <c r="E714" i="34"/>
  <c r="E715" i="34"/>
  <c r="E716" i="34"/>
  <c r="E717" i="34"/>
  <c r="E718" i="34"/>
  <c r="E719" i="34"/>
  <c r="E720" i="34"/>
  <c r="E721" i="34"/>
  <c r="E722" i="34"/>
  <c r="E723" i="34"/>
  <c r="E724" i="34"/>
  <c r="E725" i="34"/>
  <c r="E726" i="34"/>
  <c r="E727" i="34"/>
  <c r="E728" i="34"/>
  <c r="E729" i="34"/>
  <c r="E730" i="34"/>
  <c r="E731" i="34"/>
  <c r="E732" i="34"/>
  <c r="E733" i="34"/>
  <c r="E734" i="34"/>
  <c r="E735" i="34"/>
  <c r="E736" i="34"/>
  <c r="E737" i="34"/>
  <c r="E738" i="34"/>
  <c r="E739" i="34"/>
  <c r="E740" i="34"/>
  <c r="E741" i="34"/>
  <c r="E742" i="34"/>
  <c r="E743" i="34"/>
  <c r="E744" i="34"/>
  <c r="E745" i="34"/>
  <c r="E746" i="34"/>
  <c r="E747" i="34"/>
  <c r="E748" i="34"/>
  <c r="E749" i="34"/>
  <c r="E750" i="34"/>
  <c r="E751" i="34"/>
  <c r="E752" i="34"/>
  <c r="E753" i="34"/>
  <c r="E754" i="34"/>
  <c r="E755" i="34"/>
  <c r="E756" i="34"/>
  <c r="E757" i="34"/>
  <c r="E758" i="34"/>
  <c r="E759" i="34"/>
  <c r="E760" i="34"/>
  <c r="E761" i="34"/>
  <c r="E762" i="34"/>
  <c r="E763" i="34"/>
  <c r="E764" i="34"/>
  <c r="E765" i="34"/>
  <c r="E766" i="34"/>
  <c r="E767" i="34"/>
  <c r="E768" i="34"/>
  <c r="E769" i="34"/>
  <c r="E770" i="34"/>
  <c r="E771" i="34"/>
  <c r="E772" i="34"/>
  <c r="E773" i="34"/>
  <c r="E774" i="34"/>
  <c r="E775" i="34"/>
  <c r="E776" i="34"/>
  <c r="E777" i="34"/>
  <c r="E778" i="34"/>
  <c r="E394" i="34"/>
  <c r="F7" i="23" s="1"/>
  <c r="A396" i="34" l="1"/>
  <c r="B9" i="23" s="1"/>
  <c r="A397" i="34"/>
  <c r="B10" i="23" s="1"/>
  <c r="A398" i="34"/>
  <c r="B11" i="23" s="1"/>
  <c r="A399" i="34"/>
  <c r="B12" i="23" s="1"/>
  <c r="A400" i="34"/>
  <c r="B13" i="23" s="1"/>
  <c r="A401" i="34"/>
  <c r="B14" i="23" s="1"/>
  <c r="A402" i="34"/>
  <c r="B15" i="23" s="1"/>
  <c r="A403" i="34"/>
  <c r="B16" i="23" s="1"/>
  <c r="A404" i="34"/>
  <c r="B17" i="23" s="1"/>
  <c r="A405" i="34"/>
  <c r="B18" i="23" s="1"/>
  <c r="A406" i="34"/>
  <c r="B19" i="23" s="1"/>
  <c r="A407" i="34"/>
  <c r="B20" i="23" s="1"/>
  <c r="A408" i="34"/>
  <c r="B21" i="23" s="1"/>
  <c r="A409" i="34"/>
  <c r="B22" i="23" s="1"/>
  <c r="A410" i="34"/>
  <c r="B23" i="23" s="1"/>
  <c r="A411" i="34"/>
  <c r="B24" i="23" s="1"/>
  <c r="A412" i="34"/>
  <c r="B25" i="23" s="1"/>
  <c r="A413" i="34"/>
  <c r="B26" i="23" s="1"/>
  <c r="A414" i="34"/>
  <c r="B27" i="23" s="1"/>
  <c r="A415" i="34"/>
  <c r="B28" i="23" s="1"/>
  <c r="A416" i="34"/>
  <c r="B29" i="23" s="1"/>
  <c r="A417" i="34"/>
  <c r="B30" i="23" s="1"/>
  <c r="A418" i="34"/>
  <c r="B31" i="23" s="1"/>
  <c r="A419" i="34"/>
  <c r="B32" i="23" s="1"/>
  <c r="A420" i="34"/>
  <c r="B33" i="23" s="1"/>
  <c r="A421" i="34"/>
  <c r="B34" i="23" s="1"/>
  <c r="A422" i="34"/>
  <c r="B35" i="23" s="1"/>
  <c r="A423" i="34"/>
  <c r="B36" i="23" s="1"/>
  <c r="A424" i="34"/>
  <c r="B37" i="23" s="1"/>
  <c r="A425" i="34"/>
  <c r="B38" i="23" s="1"/>
  <c r="A426" i="34"/>
  <c r="B39" i="23" s="1"/>
  <c r="A427" i="34"/>
  <c r="B40" i="23" s="1"/>
  <c r="A428" i="34"/>
  <c r="B41" i="23" s="1"/>
  <c r="A429" i="34"/>
  <c r="B42" i="23" s="1"/>
  <c r="A430" i="34"/>
  <c r="B43" i="23" s="1"/>
  <c r="A431" i="34"/>
  <c r="B44" i="23" s="1"/>
  <c r="A432" i="34"/>
  <c r="B45" i="23" s="1"/>
  <c r="A433" i="34"/>
  <c r="B46" i="23" s="1"/>
  <c r="A434" i="34"/>
  <c r="B47" i="23" s="1"/>
  <c r="A435" i="34"/>
  <c r="B48" i="23" s="1"/>
  <c r="A436" i="34"/>
  <c r="B49" i="23" s="1"/>
  <c r="A437" i="34"/>
  <c r="B50" i="23" s="1"/>
  <c r="A438" i="34"/>
  <c r="B51" i="23" s="1"/>
  <c r="A439" i="34"/>
  <c r="B52" i="23" s="1"/>
  <c r="A440" i="34"/>
  <c r="B53" i="23" s="1"/>
  <c r="A441" i="34"/>
  <c r="B54" i="23" s="1"/>
  <c r="A442" i="34"/>
  <c r="B55" i="23" s="1"/>
  <c r="A443" i="34"/>
  <c r="B56" i="23" s="1"/>
  <c r="A444" i="34"/>
  <c r="B57" i="23" s="1"/>
  <c r="A445" i="34"/>
  <c r="B58" i="23" s="1"/>
  <c r="A446" i="34"/>
  <c r="B59" i="23" s="1"/>
  <c r="A447" i="34"/>
  <c r="B60" i="23" s="1"/>
  <c r="A448" i="34"/>
  <c r="B61" i="23" s="1"/>
  <c r="A449" i="34"/>
  <c r="B62" i="23" s="1"/>
  <c r="A450" i="34"/>
  <c r="B63" i="23" s="1"/>
  <c r="A451" i="34"/>
  <c r="B64" i="23" s="1"/>
  <c r="A452" i="34"/>
  <c r="B65" i="23" s="1"/>
  <c r="A453" i="34"/>
  <c r="B66" i="23" s="1"/>
  <c r="A454" i="34"/>
  <c r="B67" i="23" s="1"/>
  <c r="A455" i="34"/>
  <c r="B68" i="23" s="1"/>
  <c r="A456" i="34"/>
  <c r="B69" i="23" s="1"/>
  <c r="A457" i="34"/>
  <c r="B70" i="23" s="1"/>
  <c r="A458" i="34"/>
  <c r="B71" i="23" s="1"/>
  <c r="A459" i="34"/>
  <c r="B72" i="23" s="1"/>
  <c r="A460" i="34"/>
  <c r="B73" i="23" s="1"/>
  <c r="A461" i="34"/>
  <c r="B74" i="23" s="1"/>
  <c r="A462" i="34"/>
  <c r="B75" i="23" s="1"/>
  <c r="A463" i="34"/>
  <c r="B76" i="23" s="1"/>
  <c r="A464" i="34"/>
  <c r="B77" i="23" s="1"/>
  <c r="A465" i="34"/>
  <c r="B78" i="23" s="1"/>
  <c r="A466" i="34"/>
  <c r="B79" i="23" s="1"/>
  <c r="A467" i="34"/>
  <c r="B80" i="23" s="1"/>
  <c r="A468" i="34"/>
  <c r="B81" i="23" s="1"/>
  <c r="A469" i="34"/>
  <c r="B82" i="23" s="1"/>
  <c r="A470" i="34"/>
  <c r="B83" i="23" s="1"/>
  <c r="A471" i="34"/>
  <c r="B84" i="23" s="1"/>
  <c r="A472" i="34"/>
  <c r="B85" i="23" s="1"/>
  <c r="A473" i="34"/>
  <c r="B86" i="23" s="1"/>
  <c r="A474" i="34"/>
  <c r="B87" i="23" s="1"/>
  <c r="A475" i="34"/>
  <c r="B88" i="23" s="1"/>
  <c r="A476" i="34"/>
  <c r="B89" i="23" s="1"/>
  <c r="A477" i="34"/>
  <c r="B90" i="23" s="1"/>
  <c r="A478" i="34"/>
  <c r="B91" i="23" s="1"/>
  <c r="A479" i="34"/>
  <c r="B92" i="23" s="1"/>
  <c r="A480" i="34"/>
  <c r="B93" i="23" s="1"/>
  <c r="A481" i="34"/>
  <c r="B94" i="23" s="1"/>
  <c r="A482" i="34"/>
  <c r="B95" i="23" s="1"/>
  <c r="A483" i="34"/>
  <c r="B96" i="23" s="1"/>
  <c r="A484" i="34"/>
  <c r="B97" i="23" s="1"/>
  <c r="A485" i="34"/>
  <c r="B98" i="23" s="1"/>
  <c r="A486" i="34"/>
  <c r="B99" i="23" s="1"/>
  <c r="A487" i="34"/>
  <c r="B100" i="23" s="1"/>
  <c r="A488" i="34"/>
  <c r="B101" i="23" s="1"/>
  <c r="A489" i="34"/>
  <c r="B102" i="23" s="1"/>
  <c r="A490" i="34"/>
  <c r="B103" i="23" s="1"/>
  <c r="A491" i="34"/>
  <c r="B104" i="23" s="1"/>
  <c r="A492" i="34"/>
  <c r="B105" i="23" s="1"/>
  <c r="A493" i="34"/>
  <c r="B106" i="23" s="1"/>
  <c r="A494" i="34"/>
  <c r="B107" i="23" s="1"/>
  <c r="A495" i="34"/>
  <c r="B108" i="23" s="1"/>
  <c r="A496" i="34"/>
  <c r="B109" i="23" s="1"/>
  <c r="A497" i="34"/>
  <c r="B110" i="23" s="1"/>
  <c r="A498" i="34"/>
  <c r="B111" i="23" s="1"/>
  <c r="A499" i="34"/>
  <c r="B112" i="23" s="1"/>
  <c r="A500" i="34"/>
  <c r="B113" i="23" s="1"/>
  <c r="A501" i="34"/>
  <c r="B114" i="23" s="1"/>
  <c r="A502" i="34"/>
  <c r="B115" i="23" s="1"/>
  <c r="A503" i="34"/>
  <c r="B116" i="23" s="1"/>
  <c r="A504" i="34"/>
  <c r="B117" i="23" s="1"/>
  <c r="A505" i="34"/>
  <c r="B118" i="23" s="1"/>
  <c r="A506" i="34"/>
  <c r="B119" i="23" s="1"/>
  <c r="A507" i="34"/>
  <c r="B120" i="23" s="1"/>
  <c r="A508" i="34"/>
  <c r="B121" i="23" s="1"/>
  <c r="A509" i="34"/>
  <c r="B122" i="23" s="1"/>
  <c r="A510" i="34"/>
  <c r="B123" i="23" s="1"/>
  <c r="A511" i="34"/>
  <c r="B124" i="23" s="1"/>
  <c r="A512" i="34"/>
  <c r="B125" i="23" s="1"/>
  <c r="A513" i="34"/>
  <c r="B126" i="23" s="1"/>
  <c r="A514" i="34"/>
  <c r="B127" i="23" s="1"/>
  <c r="A515" i="34"/>
  <c r="B128" i="23" s="1"/>
  <c r="A516" i="34"/>
  <c r="B129" i="23" s="1"/>
  <c r="A517" i="34"/>
  <c r="B130" i="23" s="1"/>
  <c r="A518" i="34"/>
  <c r="B131" i="23" s="1"/>
  <c r="A519" i="34"/>
  <c r="B132" i="23" s="1"/>
  <c r="A520" i="34"/>
  <c r="B133" i="23" s="1"/>
  <c r="A521" i="34"/>
  <c r="B134" i="23" s="1"/>
  <c r="A522" i="34"/>
  <c r="B135" i="23" s="1"/>
  <c r="A523" i="34"/>
  <c r="B136" i="23" s="1"/>
  <c r="A524" i="34"/>
  <c r="B137" i="23" s="1"/>
  <c r="A525" i="34"/>
  <c r="B138" i="23" s="1"/>
  <c r="A526" i="34"/>
  <c r="B139" i="23" s="1"/>
  <c r="A527" i="34"/>
  <c r="B140" i="23" s="1"/>
  <c r="A528" i="34"/>
  <c r="B141" i="23" s="1"/>
  <c r="A529" i="34"/>
  <c r="B142" i="23" s="1"/>
  <c r="A530" i="34"/>
  <c r="B143" i="23" s="1"/>
  <c r="A531" i="34"/>
  <c r="B144" i="23" s="1"/>
  <c r="A532" i="34"/>
  <c r="B145" i="23" s="1"/>
  <c r="A533" i="34"/>
  <c r="B146" i="23" s="1"/>
  <c r="A534" i="34"/>
  <c r="B147" i="23" s="1"/>
  <c r="A535" i="34"/>
  <c r="B148" i="23" s="1"/>
  <c r="A536" i="34"/>
  <c r="B149" i="23" s="1"/>
  <c r="A537" i="34"/>
  <c r="B150" i="23" s="1"/>
  <c r="A538" i="34"/>
  <c r="B151" i="23" s="1"/>
  <c r="A539" i="34"/>
  <c r="B152" i="23" s="1"/>
  <c r="A540" i="34"/>
  <c r="B153" i="23" s="1"/>
  <c r="A541" i="34"/>
  <c r="B154" i="23" s="1"/>
  <c r="A542" i="34"/>
  <c r="B155" i="23" s="1"/>
  <c r="A543" i="34"/>
  <c r="B156" i="23" s="1"/>
  <c r="A544" i="34"/>
  <c r="B157" i="23" s="1"/>
  <c r="A545" i="34"/>
  <c r="B158" i="23" s="1"/>
  <c r="A546" i="34"/>
  <c r="B159" i="23" s="1"/>
  <c r="A547" i="34"/>
  <c r="B160" i="23" s="1"/>
  <c r="A548" i="34"/>
  <c r="B161" i="23" s="1"/>
  <c r="A549" i="34"/>
  <c r="B162" i="23" s="1"/>
  <c r="A550" i="34"/>
  <c r="B163" i="23" s="1"/>
  <c r="A551" i="34"/>
  <c r="B164" i="23" s="1"/>
  <c r="A552" i="34"/>
  <c r="B165" i="23" s="1"/>
  <c r="A553" i="34"/>
  <c r="B166" i="23" s="1"/>
  <c r="A554" i="34"/>
  <c r="B167" i="23" s="1"/>
  <c r="A555" i="34"/>
  <c r="B168" i="23" s="1"/>
  <c r="A556" i="34"/>
  <c r="B169" i="23" s="1"/>
  <c r="A557" i="34"/>
  <c r="B170" i="23" s="1"/>
  <c r="A558" i="34"/>
  <c r="B171" i="23" s="1"/>
  <c r="A559" i="34"/>
  <c r="B172" i="23" s="1"/>
  <c r="A560" i="34"/>
  <c r="B173" i="23" s="1"/>
  <c r="A561" i="34"/>
  <c r="B174" i="23" s="1"/>
  <c r="A562" i="34"/>
  <c r="B175" i="23" s="1"/>
  <c r="A563" i="34"/>
  <c r="B176" i="23" s="1"/>
  <c r="A564" i="34"/>
  <c r="B177" i="23" s="1"/>
  <c r="A565" i="34"/>
  <c r="B178" i="23" s="1"/>
  <c r="A566" i="34"/>
  <c r="B179" i="23" s="1"/>
  <c r="A567" i="34"/>
  <c r="B180" i="23" s="1"/>
  <c r="A568" i="34"/>
  <c r="B181" i="23" s="1"/>
  <c r="A569" i="34"/>
  <c r="B182" i="23" s="1"/>
  <c r="A570" i="34"/>
  <c r="B183" i="23" s="1"/>
  <c r="A571" i="34"/>
  <c r="B184" i="23" s="1"/>
  <c r="A572" i="34"/>
  <c r="B185" i="23" s="1"/>
  <c r="A573" i="34"/>
  <c r="B186" i="23" s="1"/>
  <c r="A574" i="34"/>
  <c r="B187" i="23" s="1"/>
  <c r="A575" i="34"/>
  <c r="B188" i="23" s="1"/>
  <c r="A576" i="34"/>
  <c r="B189" i="23" s="1"/>
  <c r="A577" i="34"/>
  <c r="B190" i="23" s="1"/>
  <c r="A578" i="34"/>
  <c r="B191" i="23" s="1"/>
  <c r="A579" i="34"/>
  <c r="B192" i="23" s="1"/>
  <c r="A580" i="34"/>
  <c r="B193" i="23" s="1"/>
  <c r="A581" i="34"/>
  <c r="B194" i="23" s="1"/>
  <c r="A582" i="34"/>
  <c r="B195" i="23" s="1"/>
  <c r="A583" i="34"/>
  <c r="B196" i="23" s="1"/>
  <c r="A584" i="34"/>
  <c r="B197" i="23" s="1"/>
  <c r="A585" i="34"/>
  <c r="B198" i="23" s="1"/>
  <c r="A586" i="34"/>
  <c r="B199" i="23" s="1"/>
  <c r="A587" i="34"/>
  <c r="B200" i="23" s="1"/>
  <c r="A588" i="34"/>
  <c r="B201" i="23" s="1"/>
  <c r="A589" i="34"/>
  <c r="B202" i="23" s="1"/>
  <c r="A590" i="34"/>
  <c r="B203" i="23" s="1"/>
  <c r="A591" i="34"/>
  <c r="B204" i="23" s="1"/>
  <c r="A592" i="34"/>
  <c r="B205" i="23" s="1"/>
  <c r="A593" i="34"/>
  <c r="B206" i="23" s="1"/>
  <c r="A594" i="34"/>
  <c r="B207" i="23" s="1"/>
  <c r="A595" i="34"/>
  <c r="B208" i="23" s="1"/>
  <c r="A596" i="34"/>
  <c r="B209" i="23" s="1"/>
  <c r="A597" i="34"/>
  <c r="B210" i="23" s="1"/>
  <c r="A598" i="34"/>
  <c r="B211" i="23" s="1"/>
  <c r="A599" i="34"/>
  <c r="B212" i="23" s="1"/>
  <c r="A600" i="34"/>
  <c r="B213" i="23" s="1"/>
  <c r="A601" i="34"/>
  <c r="B214" i="23" s="1"/>
  <c r="A602" i="34"/>
  <c r="B215" i="23" s="1"/>
  <c r="A603" i="34"/>
  <c r="B216" i="23" s="1"/>
  <c r="A604" i="34"/>
  <c r="B217" i="23" s="1"/>
  <c r="A605" i="34"/>
  <c r="B218" i="23" s="1"/>
  <c r="A606" i="34"/>
  <c r="B219" i="23" s="1"/>
  <c r="A607" i="34"/>
  <c r="B220" i="23" s="1"/>
  <c r="A608" i="34"/>
  <c r="B221" i="23" s="1"/>
  <c r="A609" i="34"/>
  <c r="B222" i="23" s="1"/>
  <c r="A610" i="34"/>
  <c r="B223" i="23" s="1"/>
  <c r="A611" i="34"/>
  <c r="B224" i="23" s="1"/>
  <c r="A612" i="34"/>
  <c r="B225" i="23" s="1"/>
  <c r="A613" i="34"/>
  <c r="B226" i="23" s="1"/>
  <c r="A614" i="34"/>
  <c r="B227" i="23" s="1"/>
  <c r="A615" i="34"/>
  <c r="B228" i="23" s="1"/>
  <c r="A616" i="34"/>
  <c r="B229" i="23" s="1"/>
  <c r="A617" i="34"/>
  <c r="B230" i="23" s="1"/>
  <c r="A618" i="34"/>
  <c r="B231" i="23" s="1"/>
  <c r="A619" i="34"/>
  <c r="B232" i="23" s="1"/>
  <c r="A620" i="34"/>
  <c r="B233" i="23" s="1"/>
  <c r="A621" i="34"/>
  <c r="B234" i="23" s="1"/>
  <c r="A622" i="34"/>
  <c r="B235" i="23" s="1"/>
  <c r="A623" i="34"/>
  <c r="B236" i="23" s="1"/>
  <c r="A624" i="34"/>
  <c r="B237" i="23" s="1"/>
  <c r="A625" i="34"/>
  <c r="B238" i="23" s="1"/>
  <c r="A626" i="34"/>
  <c r="B239" i="23" s="1"/>
  <c r="A627" i="34"/>
  <c r="B240" i="23" s="1"/>
  <c r="A628" i="34"/>
  <c r="B241" i="23" s="1"/>
  <c r="A629" i="34"/>
  <c r="B242" i="23" s="1"/>
  <c r="A630" i="34"/>
  <c r="B243" i="23" s="1"/>
  <c r="A631" i="34"/>
  <c r="B244" i="23" s="1"/>
  <c r="A632" i="34"/>
  <c r="B245" i="23" s="1"/>
  <c r="A633" i="34"/>
  <c r="B246" i="23" s="1"/>
  <c r="A634" i="34"/>
  <c r="B247" i="23" s="1"/>
  <c r="A635" i="34"/>
  <c r="B248" i="23" s="1"/>
  <c r="A636" i="34"/>
  <c r="B249" i="23" s="1"/>
  <c r="A637" i="34"/>
  <c r="B250" i="23" s="1"/>
  <c r="A638" i="34"/>
  <c r="B251" i="23" s="1"/>
  <c r="A639" i="34"/>
  <c r="B252" i="23" s="1"/>
  <c r="A640" i="34"/>
  <c r="B253" i="23" s="1"/>
  <c r="A641" i="34"/>
  <c r="B254" i="23" s="1"/>
  <c r="A642" i="34"/>
  <c r="B255" i="23" s="1"/>
  <c r="A643" i="34"/>
  <c r="B256" i="23" s="1"/>
  <c r="A644" i="34"/>
  <c r="B257" i="23" s="1"/>
  <c r="A645" i="34"/>
  <c r="B258" i="23" s="1"/>
  <c r="A646" i="34"/>
  <c r="B259" i="23" s="1"/>
  <c r="A647" i="34"/>
  <c r="B260" i="23" s="1"/>
  <c r="A648" i="34"/>
  <c r="B261" i="23" s="1"/>
  <c r="A649" i="34"/>
  <c r="B262" i="23" s="1"/>
  <c r="A650" i="34"/>
  <c r="B263" i="23" s="1"/>
  <c r="A651" i="34"/>
  <c r="B264" i="23" s="1"/>
  <c r="A652" i="34"/>
  <c r="B265" i="23" s="1"/>
  <c r="A653" i="34"/>
  <c r="B266" i="23" s="1"/>
  <c r="A654" i="34"/>
  <c r="B267" i="23" s="1"/>
  <c r="A655" i="34"/>
  <c r="B268" i="23" s="1"/>
  <c r="A656" i="34"/>
  <c r="B269" i="23" s="1"/>
  <c r="A657" i="34"/>
  <c r="B270" i="23" s="1"/>
  <c r="A658" i="34"/>
  <c r="B271" i="23" s="1"/>
  <c r="A659" i="34"/>
  <c r="B272" i="23" s="1"/>
  <c r="A660" i="34"/>
  <c r="B273" i="23" s="1"/>
  <c r="A661" i="34"/>
  <c r="B274" i="23" s="1"/>
  <c r="A662" i="34"/>
  <c r="B275" i="23" s="1"/>
  <c r="A663" i="34"/>
  <c r="B276" i="23" s="1"/>
  <c r="A664" i="34"/>
  <c r="B277" i="23" s="1"/>
  <c r="A665" i="34"/>
  <c r="B278" i="23" s="1"/>
  <c r="A666" i="34"/>
  <c r="B279" i="23" s="1"/>
  <c r="A667" i="34"/>
  <c r="B280" i="23" s="1"/>
  <c r="A668" i="34"/>
  <c r="B281" i="23" s="1"/>
  <c r="A669" i="34"/>
  <c r="B282" i="23" s="1"/>
  <c r="A670" i="34"/>
  <c r="B283" i="23" s="1"/>
  <c r="A671" i="34"/>
  <c r="B284" i="23" s="1"/>
  <c r="A672" i="34"/>
  <c r="B285" i="23" s="1"/>
  <c r="A673" i="34"/>
  <c r="B286" i="23" s="1"/>
  <c r="A674" i="34"/>
  <c r="B287" i="23" s="1"/>
  <c r="A675" i="34"/>
  <c r="B288" i="23" s="1"/>
  <c r="A676" i="34"/>
  <c r="B289" i="23" s="1"/>
  <c r="A677" i="34"/>
  <c r="B290" i="23" s="1"/>
  <c r="A678" i="34"/>
  <c r="B291" i="23" s="1"/>
  <c r="A679" i="34"/>
  <c r="B292" i="23" s="1"/>
  <c r="A680" i="34"/>
  <c r="B293" i="23" s="1"/>
  <c r="A681" i="34"/>
  <c r="B294" i="23" s="1"/>
  <c r="A682" i="34"/>
  <c r="B295" i="23" s="1"/>
  <c r="A683" i="34"/>
  <c r="B296" i="23" s="1"/>
  <c r="A684" i="34"/>
  <c r="B297" i="23" s="1"/>
  <c r="A685" i="34"/>
  <c r="B298" i="23" s="1"/>
  <c r="A686" i="34"/>
  <c r="B299" i="23" s="1"/>
  <c r="A687" i="34"/>
  <c r="B300" i="23" s="1"/>
  <c r="A688" i="34"/>
  <c r="B301" i="23" s="1"/>
  <c r="A689" i="34"/>
  <c r="B302" i="23" s="1"/>
  <c r="A690" i="34"/>
  <c r="B303" i="23" s="1"/>
  <c r="A691" i="34"/>
  <c r="B304" i="23" s="1"/>
  <c r="A692" i="34"/>
  <c r="B305" i="23" s="1"/>
  <c r="A693" i="34"/>
  <c r="B306" i="23" s="1"/>
  <c r="A694" i="34"/>
  <c r="B307" i="23" s="1"/>
  <c r="A695" i="34"/>
  <c r="B308" i="23" s="1"/>
  <c r="A696" i="34"/>
  <c r="B309" i="23" s="1"/>
  <c r="A697" i="34"/>
  <c r="B310" i="23" s="1"/>
  <c r="A698" i="34"/>
  <c r="B311" i="23" s="1"/>
  <c r="A699" i="34"/>
  <c r="B312" i="23" s="1"/>
  <c r="A700" i="34"/>
  <c r="B313" i="23" s="1"/>
  <c r="A701" i="34"/>
  <c r="B314" i="23" s="1"/>
  <c r="A702" i="34"/>
  <c r="B315" i="23" s="1"/>
  <c r="A703" i="34"/>
  <c r="B316" i="23" s="1"/>
  <c r="A704" i="34"/>
  <c r="B317" i="23" s="1"/>
  <c r="A705" i="34"/>
  <c r="B318" i="23" s="1"/>
  <c r="A706" i="34"/>
  <c r="B319" i="23" s="1"/>
  <c r="A707" i="34"/>
  <c r="B320" i="23" s="1"/>
  <c r="A708" i="34"/>
  <c r="B321" i="23" s="1"/>
  <c r="A709" i="34"/>
  <c r="B322" i="23" s="1"/>
  <c r="A710" i="34"/>
  <c r="B323" i="23" s="1"/>
  <c r="A711" i="34"/>
  <c r="B324" i="23" s="1"/>
  <c r="A712" i="34"/>
  <c r="B325" i="23" s="1"/>
  <c r="A713" i="34"/>
  <c r="B326" i="23" s="1"/>
  <c r="A714" i="34"/>
  <c r="B327" i="23" s="1"/>
  <c r="A715" i="34"/>
  <c r="B328" i="23" s="1"/>
  <c r="A716" i="34"/>
  <c r="B329" i="23" s="1"/>
  <c r="A717" i="34"/>
  <c r="B330" i="23" s="1"/>
  <c r="A718" i="34"/>
  <c r="B331" i="23" s="1"/>
  <c r="A719" i="34"/>
  <c r="B332" i="23" s="1"/>
  <c r="A720" i="34"/>
  <c r="B333" i="23" s="1"/>
  <c r="A721" i="34"/>
  <c r="B334" i="23" s="1"/>
  <c r="A722" i="34"/>
  <c r="B335" i="23" s="1"/>
  <c r="A723" i="34"/>
  <c r="B336" i="23" s="1"/>
  <c r="A724" i="34"/>
  <c r="B337" i="23" s="1"/>
  <c r="A725" i="34"/>
  <c r="B338" i="23" s="1"/>
  <c r="A726" i="34"/>
  <c r="B339" i="23" s="1"/>
  <c r="A727" i="34"/>
  <c r="B340" i="23" s="1"/>
  <c r="A728" i="34"/>
  <c r="B341" i="23" s="1"/>
  <c r="A729" i="34"/>
  <c r="B342" i="23" s="1"/>
  <c r="A730" i="34"/>
  <c r="B343" i="23" s="1"/>
  <c r="A731" i="34"/>
  <c r="B344" i="23" s="1"/>
  <c r="A732" i="34"/>
  <c r="B345" i="23" s="1"/>
  <c r="A733" i="34"/>
  <c r="B346" i="23" s="1"/>
  <c r="A734" i="34"/>
  <c r="B347" i="23" s="1"/>
  <c r="A735" i="34"/>
  <c r="B348" i="23" s="1"/>
  <c r="A736" i="34"/>
  <c r="B349" i="23" s="1"/>
  <c r="A737" i="34"/>
  <c r="B350" i="23" s="1"/>
  <c r="A738" i="34"/>
  <c r="B351" i="23" s="1"/>
  <c r="A739" i="34"/>
  <c r="B352" i="23" s="1"/>
  <c r="A740" i="34"/>
  <c r="B353" i="23" s="1"/>
  <c r="A741" i="34"/>
  <c r="B354" i="23" s="1"/>
  <c r="A742" i="34"/>
  <c r="B355" i="23" s="1"/>
  <c r="A743" i="34"/>
  <c r="B356" i="23" s="1"/>
  <c r="A744" i="34"/>
  <c r="B357" i="23" s="1"/>
  <c r="A745" i="34"/>
  <c r="B358" i="23" s="1"/>
  <c r="A746" i="34"/>
  <c r="B359" i="23" s="1"/>
  <c r="A747" i="34"/>
  <c r="B360" i="23" s="1"/>
  <c r="A748" i="34"/>
  <c r="B361" i="23" s="1"/>
  <c r="A749" i="34"/>
  <c r="B362" i="23" s="1"/>
  <c r="A750" i="34"/>
  <c r="B363" i="23" s="1"/>
  <c r="A751" i="34"/>
  <c r="B364" i="23" s="1"/>
  <c r="A752" i="34"/>
  <c r="B365" i="23" s="1"/>
  <c r="A753" i="34"/>
  <c r="B366" i="23" s="1"/>
  <c r="A754" i="34"/>
  <c r="B367" i="23" s="1"/>
  <c r="A755" i="34"/>
  <c r="B368" i="23" s="1"/>
  <c r="A756" i="34"/>
  <c r="B369" i="23" s="1"/>
  <c r="A757" i="34"/>
  <c r="B370" i="23" s="1"/>
  <c r="A758" i="34"/>
  <c r="B371" i="23" s="1"/>
  <c r="A759" i="34"/>
  <c r="B372" i="23" s="1"/>
  <c r="A760" i="34"/>
  <c r="B373" i="23" s="1"/>
  <c r="A761" i="34"/>
  <c r="B374" i="23" s="1"/>
  <c r="A762" i="34"/>
  <c r="B375" i="23" s="1"/>
  <c r="A763" i="34"/>
  <c r="B376" i="23" s="1"/>
  <c r="A764" i="34"/>
  <c r="B377" i="23" s="1"/>
  <c r="A765" i="34"/>
  <c r="B378" i="23" s="1"/>
  <c r="A766" i="34"/>
  <c r="B379" i="23" s="1"/>
  <c r="A767" i="34"/>
  <c r="B380" i="23" s="1"/>
  <c r="A768" i="34"/>
  <c r="B381" i="23" s="1"/>
  <c r="A769" i="34"/>
  <c r="B382" i="23" s="1"/>
  <c r="A770" i="34"/>
  <c r="B383" i="23" s="1"/>
  <c r="A771" i="34"/>
  <c r="B384" i="23" s="1"/>
  <c r="A772" i="34"/>
  <c r="B385" i="23" s="1"/>
  <c r="A773" i="34"/>
  <c r="B386" i="23" s="1"/>
  <c r="A774" i="34"/>
  <c r="B387" i="23" s="1"/>
  <c r="A775" i="34"/>
  <c r="B388" i="23" s="1"/>
  <c r="A776" i="34"/>
  <c r="B389" i="23" s="1"/>
  <c r="A777" i="34"/>
  <c r="B390" i="23" s="1"/>
  <c r="A778" i="34"/>
  <c r="B538" i="34" l="1"/>
  <c r="C151" i="23" s="1"/>
  <c r="C538" i="34"/>
  <c r="D151" i="23" s="1"/>
  <c r="D538" i="34"/>
  <c r="F538" i="34"/>
  <c r="G538" i="34"/>
  <c r="H538" i="34"/>
  <c r="I538" i="34"/>
  <c r="J538" i="34"/>
  <c r="K538" i="34"/>
  <c r="L538" i="34"/>
  <c r="M538" i="34"/>
  <c r="N538" i="34"/>
  <c r="O538" i="34"/>
  <c r="P538" i="34"/>
  <c r="Q538" i="34"/>
  <c r="R538" i="34"/>
  <c r="S538" i="34"/>
  <c r="T538" i="34"/>
  <c r="U538" i="34"/>
  <c r="V538" i="34"/>
  <c r="W538" i="34"/>
  <c r="X538" i="34"/>
  <c r="Y538" i="34"/>
  <c r="Z538" i="34"/>
  <c r="M151" i="23" s="1"/>
  <c r="AA538" i="34"/>
  <c r="N151" i="23" s="1"/>
  <c r="AB538" i="34"/>
  <c r="O151" i="23" s="1"/>
  <c r="AC538" i="34"/>
  <c r="P151" i="23" s="1"/>
  <c r="AD538" i="34"/>
  <c r="Q151" i="23" s="1"/>
  <c r="B539" i="34"/>
  <c r="C152" i="23" s="1"/>
  <c r="C539" i="34"/>
  <c r="D152" i="23" s="1"/>
  <c r="D539" i="34"/>
  <c r="F539" i="34"/>
  <c r="G539" i="34"/>
  <c r="H539" i="34"/>
  <c r="I539" i="34"/>
  <c r="J539" i="34"/>
  <c r="K539" i="34"/>
  <c r="L539" i="34"/>
  <c r="M539" i="34"/>
  <c r="N539" i="34"/>
  <c r="O539" i="34"/>
  <c r="P539" i="34"/>
  <c r="Q539" i="34"/>
  <c r="R539" i="34"/>
  <c r="S539" i="34"/>
  <c r="T539" i="34"/>
  <c r="U539" i="34"/>
  <c r="V539" i="34"/>
  <c r="W539" i="34"/>
  <c r="X539" i="34"/>
  <c r="Y539" i="34"/>
  <c r="Z539" i="34"/>
  <c r="M152" i="23" s="1"/>
  <c r="AA539" i="34"/>
  <c r="N152" i="23" s="1"/>
  <c r="AB539" i="34"/>
  <c r="O152" i="23" s="1"/>
  <c r="AC539" i="34"/>
  <c r="P152" i="23" s="1"/>
  <c r="AD539" i="34"/>
  <c r="Q152" i="23" s="1"/>
  <c r="B540" i="34"/>
  <c r="C153" i="23" s="1"/>
  <c r="C540" i="34"/>
  <c r="D153" i="23" s="1"/>
  <c r="D540" i="34"/>
  <c r="F540" i="34"/>
  <c r="G540" i="34"/>
  <c r="H540" i="34"/>
  <c r="I540" i="34"/>
  <c r="J540" i="34"/>
  <c r="K540" i="34"/>
  <c r="L540" i="34"/>
  <c r="M540" i="34"/>
  <c r="N540" i="34"/>
  <c r="O540" i="34"/>
  <c r="P540" i="34"/>
  <c r="Q540" i="34"/>
  <c r="R540" i="34"/>
  <c r="S540" i="34"/>
  <c r="T540" i="34"/>
  <c r="U540" i="34"/>
  <c r="V540" i="34"/>
  <c r="W540" i="34"/>
  <c r="X540" i="34"/>
  <c r="Y540" i="34"/>
  <c r="Z540" i="34"/>
  <c r="M153" i="23" s="1"/>
  <c r="AA540" i="34"/>
  <c r="N153" i="23" s="1"/>
  <c r="AB540" i="34"/>
  <c r="O153" i="23" s="1"/>
  <c r="AC540" i="34"/>
  <c r="P153" i="23" s="1"/>
  <c r="AD540" i="34"/>
  <c r="Q153" i="23" s="1"/>
  <c r="B541" i="34"/>
  <c r="C154" i="23" s="1"/>
  <c r="C541" i="34"/>
  <c r="D154" i="23" s="1"/>
  <c r="D541" i="34"/>
  <c r="F541" i="34"/>
  <c r="G541" i="34"/>
  <c r="H541" i="34"/>
  <c r="I541" i="34"/>
  <c r="J541" i="34"/>
  <c r="K541" i="34"/>
  <c r="L541" i="34"/>
  <c r="M541" i="34"/>
  <c r="N541" i="34"/>
  <c r="O541" i="34"/>
  <c r="P541" i="34"/>
  <c r="Q541" i="34"/>
  <c r="R541" i="34"/>
  <c r="S541" i="34"/>
  <c r="T541" i="34"/>
  <c r="U541" i="34"/>
  <c r="V541" i="34"/>
  <c r="W541" i="34"/>
  <c r="X541" i="34"/>
  <c r="Y541" i="34"/>
  <c r="Z541" i="34"/>
  <c r="M154" i="23" s="1"/>
  <c r="AA541" i="34"/>
  <c r="N154" i="23" s="1"/>
  <c r="AB541" i="34"/>
  <c r="O154" i="23" s="1"/>
  <c r="AC541" i="34"/>
  <c r="P154" i="23" s="1"/>
  <c r="AD541" i="34"/>
  <c r="Q154" i="23" s="1"/>
  <c r="B542" i="34"/>
  <c r="C155" i="23" s="1"/>
  <c r="C542" i="34"/>
  <c r="D155" i="23" s="1"/>
  <c r="D542" i="34"/>
  <c r="F542" i="34"/>
  <c r="G542" i="34"/>
  <c r="H542" i="34"/>
  <c r="I542" i="34"/>
  <c r="J542" i="34"/>
  <c r="K542" i="34"/>
  <c r="L542" i="34"/>
  <c r="M542" i="34"/>
  <c r="N542" i="34"/>
  <c r="O542" i="34"/>
  <c r="P542" i="34"/>
  <c r="Q542" i="34"/>
  <c r="R542" i="34"/>
  <c r="S542" i="34"/>
  <c r="T542" i="34"/>
  <c r="U542" i="34"/>
  <c r="V542" i="34"/>
  <c r="W542" i="34"/>
  <c r="X542" i="34"/>
  <c r="Y542" i="34"/>
  <c r="Z542" i="34"/>
  <c r="M155" i="23" s="1"/>
  <c r="AA542" i="34"/>
  <c r="N155" i="23" s="1"/>
  <c r="AB542" i="34"/>
  <c r="O155" i="23" s="1"/>
  <c r="AC542" i="34"/>
  <c r="P155" i="23" s="1"/>
  <c r="AD542" i="34"/>
  <c r="Q155" i="23" s="1"/>
  <c r="B543" i="34"/>
  <c r="C156" i="23" s="1"/>
  <c r="C543" i="34"/>
  <c r="D156" i="23" s="1"/>
  <c r="D543" i="34"/>
  <c r="F543" i="34"/>
  <c r="G543" i="34"/>
  <c r="H543" i="34"/>
  <c r="I543" i="34"/>
  <c r="J543" i="34"/>
  <c r="K543" i="34"/>
  <c r="L543" i="34"/>
  <c r="M543" i="34"/>
  <c r="N543" i="34"/>
  <c r="O543" i="34"/>
  <c r="P543" i="34"/>
  <c r="Q543" i="34"/>
  <c r="R543" i="34"/>
  <c r="S543" i="34"/>
  <c r="T543" i="34"/>
  <c r="U543" i="34"/>
  <c r="V543" i="34"/>
  <c r="W543" i="34"/>
  <c r="X543" i="34"/>
  <c r="Y543" i="34"/>
  <c r="Z543" i="34"/>
  <c r="M156" i="23" s="1"/>
  <c r="AA543" i="34"/>
  <c r="N156" i="23" s="1"/>
  <c r="AB543" i="34"/>
  <c r="O156" i="23" s="1"/>
  <c r="AC543" i="34"/>
  <c r="P156" i="23" s="1"/>
  <c r="AD543" i="34"/>
  <c r="Q156" i="23" s="1"/>
  <c r="B544" i="34"/>
  <c r="C157" i="23" s="1"/>
  <c r="C544" i="34"/>
  <c r="D157" i="23" s="1"/>
  <c r="D544" i="34"/>
  <c r="F544" i="34"/>
  <c r="G544" i="34"/>
  <c r="H544" i="34"/>
  <c r="I544" i="34"/>
  <c r="J544" i="34"/>
  <c r="K544" i="34"/>
  <c r="L544" i="34"/>
  <c r="M544" i="34"/>
  <c r="N544" i="34"/>
  <c r="O544" i="34"/>
  <c r="P544" i="34"/>
  <c r="Q544" i="34"/>
  <c r="R544" i="34"/>
  <c r="S544" i="34"/>
  <c r="T544" i="34"/>
  <c r="U544" i="34"/>
  <c r="V544" i="34"/>
  <c r="W544" i="34"/>
  <c r="X544" i="34"/>
  <c r="Y544" i="34"/>
  <c r="Z544" i="34"/>
  <c r="M157" i="23" s="1"/>
  <c r="AA544" i="34"/>
  <c r="N157" i="23" s="1"/>
  <c r="AB544" i="34"/>
  <c r="O157" i="23" s="1"/>
  <c r="AC544" i="34"/>
  <c r="P157" i="23" s="1"/>
  <c r="AD544" i="34"/>
  <c r="Q157" i="23" s="1"/>
  <c r="B545" i="34"/>
  <c r="C158" i="23" s="1"/>
  <c r="C545" i="34"/>
  <c r="D158" i="23" s="1"/>
  <c r="D545" i="34"/>
  <c r="F545" i="34"/>
  <c r="G545" i="34"/>
  <c r="H545" i="34"/>
  <c r="I545" i="34"/>
  <c r="J545" i="34"/>
  <c r="K545" i="34"/>
  <c r="L545" i="34"/>
  <c r="M545" i="34"/>
  <c r="N545" i="34"/>
  <c r="O545" i="34"/>
  <c r="P545" i="34"/>
  <c r="Q545" i="34"/>
  <c r="R545" i="34"/>
  <c r="S545" i="34"/>
  <c r="T545" i="34"/>
  <c r="U545" i="34"/>
  <c r="V545" i="34"/>
  <c r="W545" i="34"/>
  <c r="X545" i="34"/>
  <c r="Y545" i="34"/>
  <c r="Z545" i="34"/>
  <c r="M158" i="23" s="1"/>
  <c r="AA545" i="34"/>
  <c r="N158" i="23" s="1"/>
  <c r="AB545" i="34"/>
  <c r="O158" i="23" s="1"/>
  <c r="AC545" i="34"/>
  <c r="P158" i="23" s="1"/>
  <c r="AD545" i="34"/>
  <c r="Q158" i="23" s="1"/>
  <c r="B546" i="34"/>
  <c r="C159" i="23" s="1"/>
  <c r="C546" i="34"/>
  <c r="D159" i="23" s="1"/>
  <c r="D546" i="34"/>
  <c r="F546" i="34"/>
  <c r="G546" i="34"/>
  <c r="H546" i="34"/>
  <c r="I546" i="34"/>
  <c r="J546" i="34"/>
  <c r="K546" i="34"/>
  <c r="L546" i="34"/>
  <c r="M546" i="34"/>
  <c r="N546" i="34"/>
  <c r="O546" i="34"/>
  <c r="P546" i="34"/>
  <c r="Q546" i="34"/>
  <c r="R546" i="34"/>
  <c r="S546" i="34"/>
  <c r="T546" i="34"/>
  <c r="U546" i="34"/>
  <c r="V546" i="34"/>
  <c r="W546" i="34"/>
  <c r="X546" i="34"/>
  <c r="Y546" i="34"/>
  <c r="Z546" i="34"/>
  <c r="M159" i="23" s="1"/>
  <c r="AA546" i="34"/>
  <c r="N159" i="23" s="1"/>
  <c r="AB546" i="34"/>
  <c r="O159" i="23" s="1"/>
  <c r="AC546" i="34"/>
  <c r="P159" i="23" s="1"/>
  <c r="AD546" i="34"/>
  <c r="Q159" i="23" s="1"/>
  <c r="B547" i="34"/>
  <c r="C160" i="23" s="1"/>
  <c r="C547" i="34"/>
  <c r="D160" i="23" s="1"/>
  <c r="D547" i="34"/>
  <c r="F547" i="34"/>
  <c r="G547" i="34"/>
  <c r="H547" i="34"/>
  <c r="I547" i="34"/>
  <c r="J547" i="34"/>
  <c r="K547" i="34"/>
  <c r="L547" i="34"/>
  <c r="M547" i="34"/>
  <c r="N547" i="34"/>
  <c r="O547" i="34"/>
  <c r="P547" i="34"/>
  <c r="Q547" i="34"/>
  <c r="R547" i="34"/>
  <c r="S547" i="34"/>
  <c r="T547" i="34"/>
  <c r="U547" i="34"/>
  <c r="V547" i="34"/>
  <c r="W547" i="34"/>
  <c r="X547" i="34"/>
  <c r="Y547" i="34"/>
  <c r="Z547" i="34"/>
  <c r="M160" i="23" s="1"/>
  <c r="AA547" i="34"/>
  <c r="N160" i="23" s="1"/>
  <c r="AB547" i="34"/>
  <c r="O160" i="23" s="1"/>
  <c r="AC547" i="34"/>
  <c r="P160" i="23" s="1"/>
  <c r="AD547" i="34"/>
  <c r="Q160" i="23" s="1"/>
  <c r="B548" i="34"/>
  <c r="C161" i="23" s="1"/>
  <c r="C548" i="34"/>
  <c r="D161" i="23" s="1"/>
  <c r="D548" i="34"/>
  <c r="F548" i="34"/>
  <c r="G548" i="34"/>
  <c r="H548" i="34"/>
  <c r="I548" i="34"/>
  <c r="J548" i="34"/>
  <c r="K548" i="34"/>
  <c r="L548" i="34"/>
  <c r="M548" i="34"/>
  <c r="N548" i="34"/>
  <c r="O548" i="34"/>
  <c r="P548" i="34"/>
  <c r="Q548" i="34"/>
  <c r="R548" i="34"/>
  <c r="S548" i="34"/>
  <c r="T548" i="34"/>
  <c r="U548" i="34"/>
  <c r="V548" i="34"/>
  <c r="W548" i="34"/>
  <c r="X548" i="34"/>
  <c r="Y548" i="34"/>
  <c r="Z548" i="34"/>
  <c r="M161" i="23" s="1"/>
  <c r="AA548" i="34"/>
  <c r="N161" i="23" s="1"/>
  <c r="AB548" i="34"/>
  <c r="O161" i="23" s="1"/>
  <c r="AC548" i="34"/>
  <c r="P161" i="23" s="1"/>
  <c r="AD548" i="34"/>
  <c r="Q161" i="23" s="1"/>
  <c r="B549" i="34"/>
  <c r="C162" i="23" s="1"/>
  <c r="C549" i="34"/>
  <c r="D162" i="23" s="1"/>
  <c r="D549" i="34"/>
  <c r="F549" i="34"/>
  <c r="G549" i="34"/>
  <c r="H549" i="34"/>
  <c r="I549" i="34"/>
  <c r="J549" i="34"/>
  <c r="K549" i="34"/>
  <c r="L549" i="34"/>
  <c r="M549" i="34"/>
  <c r="N549" i="34"/>
  <c r="O549" i="34"/>
  <c r="P549" i="34"/>
  <c r="Q549" i="34"/>
  <c r="R549" i="34"/>
  <c r="S549" i="34"/>
  <c r="T549" i="34"/>
  <c r="U549" i="34"/>
  <c r="V549" i="34"/>
  <c r="W549" i="34"/>
  <c r="X549" i="34"/>
  <c r="Y549" i="34"/>
  <c r="Z549" i="34"/>
  <c r="M162" i="23" s="1"/>
  <c r="AA549" i="34"/>
  <c r="N162" i="23" s="1"/>
  <c r="AB549" i="34"/>
  <c r="O162" i="23" s="1"/>
  <c r="AC549" i="34"/>
  <c r="P162" i="23" s="1"/>
  <c r="AD549" i="34"/>
  <c r="Q162" i="23" s="1"/>
  <c r="B550" i="34"/>
  <c r="C163" i="23" s="1"/>
  <c r="C550" i="34"/>
  <c r="D163" i="23" s="1"/>
  <c r="D550" i="34"/>
  <c r="F550" i="34"/>
  <c r="G550" i="34"/>
  <c r="H550" i="34"/>
  <c r="I550" i="34"/>
  <c r="J550" i="34"/>
  <c r="K550" i="34"/>
  <c r="L550" i="34"/>
  <c r="M550" i="34"/>
  <c r="N550" i="34"/>
  <c r="O550" i="34"/>
  <c r="P550" i="34"/>
  <c r="Q550" i="34"/>
  <c r="R550" i="34"/>
  <c r="S550" i="34"/>
  <c r="T550" i="34"/>
  <c r="U550" i="34"/>
  <c r="V550" i="34"/>
  <c r="W550" i="34"/>
  <c r="X550" i="34"/>
  <c r="Y550" i="34"/>
  <c r="Z550" i="34"/>
  <c r="M163" i="23" s="1"/>
  <c r="AA550" i="34"/>
  <c r="N163" i="23" s="1"/>
  <c r="AB550" i="34"/>
  <c r="O163" i="23" s="1"/>
  <c r="AC550" i="34"/>
  <c r="P163" i="23" s="1"/>
  <c r="AD550" i="34"/>
  <c r="Q163" i="23" s="1"/>
  <c r="B551" i="34"/>
  <c r="C164" i="23" s="1"/>
  <c r="C551" i="34"/>
  <c r="D164" i="23" s="1"/>
  <c r="D551" i="34"/>
  <c r="F551" i="34"/>
  <c r="G551" i="34"/>
  <c r="H551" i="34"/>
  <c r="I551" i="34"/>
  <c r="J551" i="34"/>
  <c r="K551" i="34"/>
  <c r="L551" i="34"/>
  <c r="M551" i="34"/>
  <c r="N551" i="34"/>
  <c r="O551" i="34"/>
  <c r="P551" i="34"/>
  <c r="Q551" i="34"/>
  <c r="R551" i="34"/>
  <c r="S551" i="34"/>
  <c r="T551" i="34"/>
  <c r="U551" i="34"/>
  <c r="V551" i="34"/>
  <c r="W551" i="34"/>
  <c r="X551" i="34"/>
  <c r="Y551" i="34"/>
  <c r="Z551" i="34"/>
  <c r="M164" i="23" s="1"/>
  <c r="AA551" i="34"/>
  <c r="N164" i="23" s="1"/>
  <c r="AB551" i="34"/>
  <c r="O164" i="23" s="1"/>
  <c r="AC551" i="34"/>
  <c r="P164" i="23" s="1"/>
  <c r="AD551" i="34"/>
  <c r="Q164" i="23" s="1"/>
  <c r="B552" i="34"/>
  <c r="C165" i="23" s="1"/>
  <c r="C552" i="34"/>
  <c r="D165" i="23" s="1"/>
  <c r="D552" i="34"/>
  <c r="F552" i="34"/>
  <c r="G552" i="34"/>
  <c r="H552" i="34"/>
  <c r="I552" i="34"/>
  <c r="J552" i="34"/>
  <c r="K552" i="34"/>
  <c r="L552" i="34"/>
  <c r="M552" i="34"/>
  <c r="N552" i="34"/>
  <c r="O552" i="34"/>
  <c r="P552" i="34"/>
  <c r="Q552" i="34"/>
  <c r="R552" i="34"/>
  <c r="S552" i="34"/>
  <c r="T552" i="34"/>
  <c r="U552" i="34"/>
  <c r="V552" i="34"/>
  <c r="W552" i="34"/>
  <c r="X552" i="34"/>
  <c r="Y552" i="34"/>
  <c r="Z552" i="34"/>
  <c r="M165" i="23" s="1"/>
  <c r="AA552" i="34"/>
  <c r="N165" i="23" s="1"/>
  <c r="AB552" i="34"/>
  <c r="O165" i="23" s="1"/>
  <c r="AC552" i="34"/>
  <c r="P165" i="23" s="1"/>
  <c r="AD552" i="34"/>
  <c r="Q165" i="23" s="1"/>
  <c r="B553" i="34"/>
  <c r="C166" i="23" s="1"/>
  <c r="C553" i="34"/>
  <c r="D166" i="23" s="1"/>
  <c r="D553" i="34"/>
  <c r="F553" i="34"/>
  <c r="G553" i="34"/>
  <c r="H553" i="34"/>
  <c r="I553" i="34"/>
  <c r="J553" i="34"/>
  <c r="K553" i="34"/>
  <c r="L553" i="34"/>
  <c r="M553" i="34"/>
  <c r="N553" i="34"/>
  <c r="O553" i="34"/>
  <c r="P553" i="34"/>
  <c r="Q553" i="34"/>
  <c r="R553" i="34"/>
  <c r="S553" i="34"/>
  <c r="T553" i="34"/>
  <c r="U553" i="34"/>
  <c r="V553" i="34"/>
  <c r="W553" i="34"/>
  <c r="X553" i="34"/>
  <c r="Y553" i="34"/>
  <c r="Z553" i="34"/>
  <c r="M166" i="23" s="1"/>
  <c r="AA553" i="34"/>
  <c r="N166" i="23" s="1"/>
  <c r="AB553" i="34"/>
  <c r="O166" i="23" s="1"/>
  <c r="AC553" i="34"/>
  <c r="P166" i="23" s="1"/>
  <c r="AD553" i="34"/>
  <c r="Q166" i="23" s="1"/>
  <c r="B554" i="34"/>
  <c r="C167" i="23" s="1"/>
  <c r="C554" i="34"/>
  <c r="D167" i="23" s="1"/>
  <c r="D554" i="34"/>
  <c r="F554" i="34"/>
  <c r="G554" i="34"/>
  <c r="H554" i="34"/>
  <c r="I554" i="34"/>
  <c r="J554" i="34"/>
  <c r="K554" i="34"/>
  <c r="L554" i="34"/>
  <c r="M554" i="34"/>
  <c r="N554" i="34"/>
  <c r="O554" i="34"/>
  <c r="P554" i="34"/>
  <c r="Q554" i="34"/>
  <c r="R554" i="34"/>
  <c r="S554" i="34"/>
  <c r="T554" i="34"/>
  <c r="U554" i="34"/>
  <c r="V554" i="34"/>
  <c r="W554" i="34"/>
  <c r="X554" i="34"/>
  <c r="Y554" i="34"/>
  <c r="Z554" i="34"/>
  <c r="M167" i="23" s="1"/>
  <c r="AA554" i="34"/>
  <c r="N167" i="23" s="1"/>
  <c r="AB554" i="34"/>
  <c r="O167" i="23" s="1"/>
  <c r="AC554" i="34"/>
  <c r="P167" i="23" s="1"/>
  <c r="AD554" i="34"/>
  <c r="Q167" i="23" s="1"/>
  <c r="B555" i="34"/>
  <c r="C168" i="23" s="1"/>
  <c r="C555" i="34"/>
  <c r="D168" i="23" s="1"/>
  <c r="D555" i="34"/>
  <c r="F555" i="34"/>
  <c r="G555" i="34"/>
  <c r="H555" i="34"/>
  <c r="I555" i="34"/>
  <c r="J555" i="34"/>
  <c r="K555" i="34"/>
  <c r="L555" i="34"/>
  <c r="M555" i="34"/>
  <c r="N555" i="34"/>
  <c r="O555" i="34"/>
  <c r="P555" i="34"/>
  <c r="Q555" i="34"/>
  <c r="R555" i="34"/>
  <c r="S555" i="34"/>
  <c r="T555" i="34"/>
  <c r="U555" i="34"/>
  <c r="V555" i="34"/>
  <c r="W555" i="34"/>
  <c r="X555" i="34"/>
  <c r="Y555" i="34"/>
  <c r="Z555" i="34"/>
  <c r="M168" i="23" s="1"/>
  <c r="AA555" i="34"/>
  <c r="N168" i="23" s="1"/>
  <c r="AB555" i="34"/>
  <c r="O168" i="23" s="1"/>
  <c r="AC555" i="34"/>
  <c r="P168" i="23" s="1"/>
  <c r="AD555" i="34"/>
  <c r="Q168" i="23" s="1"/>
  <c r="B556" i="34"/>
  <c r="C169" i="23" s="1"/>
  <c r="C556" i="34"/>
  <c r="D169" i="23" s="1"/>
  <c r="D556" i="34"/>
  <c r="F556" i="34"/>
  <c r="G556" i="34"/>
  <c r="H556" i="34"/>
  <c r="I556" i="34"/>
  <c r="J556" i="34"/>
  <c r="K556" i="34"/>
  <c r="L556" i="34"/>
  <c r="M556" i="34"/>
  <c r="N556" i="34"/>
  <c r="O556" i="34"/>
  <c r="P556" i="34"/>
  <c r="Q556" i="34"/>
  <c r="R556" i="34"/>
  <c r="S556" i="34"/>
  <c r="T556" i="34"/>
  <c r="U556" i="34"/>
  <c r="V556" i="34"/>
  <c r="W556" i="34"/>
  <c r="X556" i="34"/>
  <c r="Y556" i="34"/>
  <c r="Z556" i="34"/>
  <c r="M169" i="23" s="1"/>
  <c r="AA556" i="34"/>
  <c r="N169" i="23" s="1"/>
  <c r="AB556" i="34"/>
  <c r="O169" i="23" s="1"/>
  <c r="AC556" i="34"/>
  <c r="P169" i="23" s="1"/>
  <c r="AD556" i="34"/>
  <c r="Q169" i="23" s="1"/>
  <c r="B557" i="34"/>
  <c r="C170" i="23" s="1"/>
  <c r="C557" i="34"/>
  <c r="D170" i="23" s="1"/>
  <c r="D557" i="34"/>
  <c r="F557" i="34"/>
  <c r="G557" i="34"/>
  <c r="H557" i="34"/>
  <c r="I557" i="34"/>
  <c r="J557" i="34"/>
  <c r="K557" i="34"/>
  <c r="L557" i="34"/>
  <c r="M557" i="34"/>
  <c r="N557" i="34"/>
  <c r="O557" i="34"/>
  <c r="P557" i="34"/>
  <c r="Q557" i="34"/>
  <c r="R557" i="34"/>
  <c r="S557" i="34"/>
  <c r="T557" i="34"/>
  <c r="U557" i="34"/>
  <c r="V557" i="34"/>
  <c r="W557" i="34"/>
  <c r="X557" i="34"/>
  <c r="Y557" i="34"/>
  <c r="Z557" i="34"/>
  <c r="M170" i="23" s="1"/>
  <c r="AA557" i="34"/>
  <c r="N170" i="23" s="1"/>
  <c r="AB557" i="34"/>
  <c r="O170" i="23" s="1"/>
  <c r="AC557" i="34"/>
  <c r="P170" i="23" s="1"/>
  <c r="AD557" i="34"/>
  <c r="Q170" i="23" s="1"/>
  <c r="B558" i="34"/>
  <c r="C171" i="23" s="1"/>
  <c r="C558" i="34"/>
  <c r="D171" i="23" s="1"/>
  <c r="D558" i="34"/>
  <c r="F558" i="34"/>
  <c r="G558" i="34"/>
  <c r="H558" i="34"/>
  <c r="I558" i="34"/>
  <c r="J558" i="34"/>
  <c r="K558" i="34"/>
  <c r="L558" i="34"/>
  <c r="M558" i="34"/>
  <c r="N558" i="34"/>
  <c r="O558" i="34"/>
  <c r="P558" i="34"/>
  <c r="Q558" i="34"/>
  <c r="R558" i="34"/>
  <c r="S558" i="34"/>
  <c r="T558" i="34"/>
  <c r="U558" i="34"/>
  <c r="V558" i="34"/>
  <c r="W558" i="34"/>
  <c r="X558" i="34"/>
  <c r="Y558" i="34"/>
  <c r="Z558" i="34"/>
  <c r="M171" i="23" s="1"/>
  <c r="AA558" i="34"/>
  <c r="N171" i="23" s="1"/>
  <c r="AB558" i="34"/>
  <c r="O171" i="23" s="1"/>
  <c r="AC558" i="34"/>
  <c r="P171" i="23" s="1"/>
  <c r="AD558" i="34"/>
  <c r="Q171" i="23" s="1"/>
  <c r="B559" i="34"/>
  <c r="C172" i="23" s="1"/>
  <c r="C559" i="34"/>
  <c r="D172" i="23" s="1"/>
  <c r="D559" i="34"/>
  <c r="F559" i="34"/>
  <c r="G559" i="34"/>
  <c r="H559" i="34"/>
  <c r="I559" i="34"/>
  <c r="J559" i="34"/>
  <c r="K559" i="34"/>
  <c r="L559" i="34"/>
  <c r="M559" i="34"/>
  <c r="N559" i="34"/>
  <c r="O559" i="34"/>
  <c r="P559" i="34"/>
  <c r="Q559" i="34"/>
  <c r="R559" i="34"/>
  <c r="S559" i="34"/>
  <c r="T559" i="34"/>
  <c r="U559" i="34"/>
  <c r="V559" i="34"/>
  <c r="W559" i="34"/>
  <c r="X559" i="34"/>
  <c r="Y559" i="34"/>
  <c r="Z559" i="34"/>
  <c r="M172" i="23" s="1"/>
  <c r="AA559" i="34"/>
  <c r="N172" i="23" s="1"/>
  <c r="AB559" i="34"/>
  <c r="O172" i="23" s="1"/>
  <c r="AC559" i="34"/>
  <c r="P172" i="23" s="1"/>
  <c r="AD559" i="34"/>
  <c r="Q172" i="23" s="1"/>
  <c r="B560" i="34"/>
  <c r="C173" i="23" s="1"/>
  <c r="C560" i="34"/>
  <c r="D173" i="23" s="1"/>
  <c r="D560" i="34"/>
  <c r="F560" i="34"/>
  <c r="G560" i="34"/>
  <c r="H560" i="34"/>
  <c r="I560" i="34"/>
  <c r="J560" i="34"/>
  <c r="K560" i="34"/>
  <c r="L560" i="34"/>
  <c r="M560" i="34"/>
  <c r="N560" i="34"/>
  <c r="O560" i="34"/>
  <c r="P560" i="34"/>
  <c r="Q560" i="34"/>
  <c r="R560" i="34"/>
  <c r="S560" i="34"/>
  <c r="T560" i="34"/>
  <c r="U560" i="34"/>
  <c r="V560" i="34"/>
  <c r="W560" i="34"/>
  <c r="X560" i="34"/>
  <c r="Y560" i="34"/>
  <c r="Z560" i="34"/>
  <c r="M173" i="23" s="1"/>
  <c r="AA560" i="34"/>
  <c r="N173" i="23" s="1"/>
  <c r="AB560" i="34"/>
  <c r="O173" i="23" s="1"/>
  <c r="AC560" i="34"/>
  <c r="P173" i="23" s="1"/>
  <c r="AD560" i="34"/>
  <c r="Q173" i="23" s="1"/>
  <c r="B561" i="34"/>
  <c r="C174" i="23" s="1"/>
  <c r="C561" i="34"/>
  <c r="D174" i="23" s="1"/>
  <c r="D561" i="34"/>
  <c r="F561" i="34"/>
  <c r="G561" i="34"/>
  <c r="H561" i="34"/>
  <c r="I561" i="34"/>
  <c r="J561" i="34"/>
  <c r="K561" i="34"/>
  <c r="L561" i="34"/>
  <c r="M561" i="34"/>
  <c r="N561" i="34"/>
  <c r="O561" i="34"/>
  <c r="P561" i="34"/>
  <c r="Q561" i="34"/>
  <c r="R561" i="34"/>
  <c r="S561" i="34"/>
  <c r="T561" i="34"/>
  <c r="U561" i="34"/>
  <c r="V561" i="34"/>
  <c r="W561" i="34"/>
  <c r="X561" i="34"/>
  <c r="Y561" i="34"/>
  <c r="Z561" i="34"/>
  <c r="M174" i="23" s="1"/>
  <c r="AA561" i="34"/>
  <c r="N174" i="23" s="1"/>
  <c r="AB561" i="34"/>
  <c r="O174" i="23" s="1"/>
  <c r="AC561" i="34"/>
  <c r="P174" i="23" s="1"/>
  <c r="AD561" i="34"/>
  <c r="Q174" i="23" s="1"/>
  <c r="B562" i="34"/>
  <c r="C175" i="23" s="1"/>
  <c r="C562" i="34"/>
  <c r="D175" i="23" s="1"/>
  <c r="D562" i="34"/>
  <c r="F562" i="34"/>
  <c r="G562" i="34"/>
  <c r="H562" i="34"/>
  <c r="I562" i="34"/>
  <c r="J562" i="34"/>
  <c r="K562" i="34"/>
  <c r="L562" i="34"/>
  <c r="M562" i="34"/>
  <c r="N562" i="34"/>
  <c r="O562" i="34"/>
  <c r="P562" i="34"/>
  <c r="Q562" i="34"/>
  <c r="R562" i="34"/>
  <c r="S562" i="34"/>
  <c r="T562" i="34"/>
  <c r="U562" i="34"/>
  <c r="V562" i="34"/>
  <c r="W562" i="34"/>
  <c r="X562" i="34"/>
  <c r="Y562" i="34"/>
  <c r="Z562" i="34"/>
  <c r="M175" i="23" s="1"/>
  <c r="AA562" i="34"/>
  <c r="N175" i="23" s="1"/>
  <c r="AB562" i="34"/>
  <c r="O175" i="23" s="1"/>
  <c r="AC562" i="34"/>
  <c r="P175" i="23" s="1"/>
  <c r="AD562" i="34"/>
  <c r="Q175" i="23" s="1"/>
  <c r="B563" i="34"/>
  <c r="C176" i="23" s="1"/>
  <c r="C563" i="34"/>
  <c r="D176" i="23" s="1"/>
  <c r="D563" i="34"/>
  <c r="F563" i="34"/>
  <c r="G563" i="34"/>
  <c r="H563" i="34"/>
  <c r="I563" i="34"/>
  <c r="J563" i="34"/>
  <c r="K563" i="34"/>
  <c r="L563" i="34"/>
  <c r="M563" i="34"/>
  <c r="N563" i="34"/>
  <c r="O563" i="34"/>
  <c r="P563" i="34"/>
  <c r="Q563" i="34"/>
  <c r="R563" i="34"/>
  <c r="S563" i="34"/>
  <c r="T563" i="34"/>
  <c r="U563" i="34"/>
  <c r="V563" i="34"/>
  <c r="W563" i="34"/>
  <c r="X563" i="34"/>
  <c r="Y563" i="34"/>
  <c r="Z563" i="34"/>
  <c r="M176" i="23" s="1"/>
  <c r="AA563" i="34"/>
  <c r="N176" i="23" s="1"/>
  <c r="AB563" i="34"/>
  <c r="O176" i="23" s="1"/>
  <c r="AC563" i="34"/>
  <c r="P176" i="23" s="1"/>
  <c r="AD563" i="34"/>
  <c r="Q176" i="23" s="1"/>
  <c r="B564" i="34"/>
  <c r="C177" i="23" s="1"/>
  <c r="C564" i="34"/>
  <c r="D177" i="23" s="1"/>
  <c r="D564" i="34"/>
  <c r="F564" i="34"/>
  <c r="G564" i="34"/>
  <c r="H564" i="34"/>
  <c r="I564" i="34"/>
  <c r="J564" i="34"/>
  <c r="K564" i="34"/>
  <c r="L564" i="34"/>
  <c r="M564" i="34"/>
  <c r="N564" i="34"/>
  <c r="O564" i="34"/>
  <c r="P564" i="34"/>
  <c r="Q564" i="34"/>
  <c r="R564" i="34"/>
  <c r="S564" i="34"/>
  <c r="T564" i="34"/>
  <c r="U564" i="34"/>
  <c r="V564" i="34"/>
  <c r="W564" i="34"/>
  <c r="X564" i="34"/>
  <c r="Y564" i="34"/>
  <c r="Z564" i="34"/>
  <c r="M177" i="23" s="1"/>
  <c r="AA564" i="34"/>
  <c r="N177" i="23" s="1"/>
  <c r="AB564" i="34"/>
  <c r="O177" i="23" s="1"/>
  <c r="AC564" i="34"/>
  <c r="P177" i="23" s="1"/>
  <c r="AD564" i="34"/>
  <c r="Q177" i="23" s="1"/>
  <c r="B565" i="34"/>
  <c r="C178" i="23" s="1"/>
  <c r="C565" i="34"/>
  <c r="D178" i="23" s="1"/>
  <c r="D565" i="34"/>
  <c r="F565" i="34"/>
  <c r="G565" i="34"/>
  <c r="H565" i="34"/>
  <c r="I565" i="34"/>
  <c r="J565" i="34"/>
  <c r="K565" i="34"/>
  <c r="L565" i="34"/>
  <c r="M565" i="34"/>
  <c r="N565" i="34"/>
  <c r="O565" i="34"/>
  <c r="P565" i="34"/>
  <c r="Q565" i="34"/>
  <c r="R565" i="34"/>
  <c r="S565" i="34"/>
  <c r="T565" i="34"/>
  <c r="U565" i="34"/>
  <c r="V565" i="34"/>
  <c r="W565" i="34"/>
  <c r="X565" i="34"/>
  <c r="Y565" i="34"/>
  <c r="Z565" i="34"/>
  <c r="M178" i="23" s="1"/>
  <c r="AA565" i="34"/>
  <c r="N178" i="23" s="1"/>
  <c r="AB565" i="34"/>
  <c r="O178" i="23" s="1"/>
  <c r="AC565" i="34"/>
  <c r="P178" i="23" s="1"/>
  <c r="AD565" i="34"/>
  <c r="Q178" i="23" s="1"/>
  <c r="B566" i="34"/>
  <c r="C179" i="23" s="1"/>
  <c r="C566" i="34"/>
  <c r="D179" i="23" s="1"/>
  <c r="D566" i="34"/>
  <c r="F566" i="34"/>
  <c r="G566" i="34"/>
  <c r="H566" i="34"/>
  <c r="I566" i="34"/>
  <c r="J566" i="34"/>
  <c r="K566" i="34"/>
  <c r="L566" i="34"/>
  <c r="M566" i="34"/>
  <c r="N566" i="34"/>
  <c r="O566" i="34"/>
  <c r="P566" i="34"/>
  <c r="Q566" i="34"/>
  <c r="R566" i="34"/>
  <c r="S566" i="34"/>
  <c r="T566" i="34"/>
  <c r="U566" i="34"/>
  <c r="V566" i="34"/>
  <c r="W566" i="34"/>
  <c r="X566" i="34"/>
  <c r="Y566" i="34"/>
  <c r="Z566" i="34"/>
  <c r="M179" i="23" s="1"/>
  <c r="AA566" i="34"/>
  <c r="N179" i="23" s="1"/>
  <c r="AB566" i="34"/>
  <c r="O179" i="23" s="1"/>
  <c r="AC566" i="34"/>
  <c r="P179" i="23" s="1"/>
  <c r="AD566" i="34"/>
  <c r="Q179" i="23" s="1"/>
  <c r="B567" i="34"/>
  <c r="C180" i="23" s="1"/>
  <c r="C567" i="34"/>
  <c r="D180" i="23" s="1"/>
  <c r="D567" i="34"/>
  <c r="F567" i="34"/>
  <c r="G567" i="34"/>
  <c r="H567" i="34"/>
  <c r="I567" i="34"/>
  <c r="J567" i="34"/>
  <c r="K567" i="34"/>
  <c r="L567" i="34"/>
  <c r="M567" i="34"/>
  <c r="N567" i="34"/>
  <c r="O567" i="34"/>
  <c r="P567" i="34"/>
  <c r="Q567" i="34"/>
  <c r="R567" i="34"/>
  <c r="S567" i="34"/>
  <c r="T567" i="34"/>
  <c r="U567" i="34"/>
  <c r="V567" i="34"/>
  <c r="W567" i="34"/>
  <c r="X567" i="34"/>
  <c r="Y567" i="34"/>
  <c r="Z567" i="34"/>
  <c r="M180" i="23" s="1"/>
  <c r="AA567" i="34"/>
  <c r="N180" i="23" s="1"/>
  <c r="AB567" i="34"/>
  <c r="O180" i="23" s="1"/>
  <c r="AC567" i="34"/>
  <c r="P180" i="23" s="1"/>
  <c r="AD567" i="34"/>
  <c r="Q180" i="23" s="1"/>
  <c r="B568" i="34"/>
  <c r="C181" i="23" s="1"/>
  <c r="C568" i="34"/>
  <c r="D181" i="23" s="1"/>
  <c r="D568" i="34"/>
  <c r="F568" i="34"/>
  <c r="G568" i="34"/>
  <c r="H568" i="34"/>
  <c r="I568" i="34"/>
  <c r="J568" i="34"/>
  <c r="K568" i="34"/>
  <c r="L568" i="34"/>
  <c r="M568" i="34"/>
  <c r="N568" i="34"/>
  <c r="O568" i="34"/>
  <c r="P568" i="34"/>
  <c r="Q568" i="34"/>
  <c r="R568" i="34"/>
  <c r="S568" i="34"/>
  <c r="T568" i="34"/>
  <c r="U568" i="34"/>
  <c r="V568" i="34"/>
  <c r="W568" i="34"/>
  <c r="X568" i="34"/>
  <c r="Y568" i="34"/>
  <c r="Z568" i="34"/>
  <c r="M181" i="23" s="1"/>
  <c r="AA568" i="34"/>
  <c r="N181" i="23" s="1"/>
  <c r="AB568" i="34"/>
  <c r="O181" i="23" s="1"/>
  <c r="AC568" i="34"/>
  <c r="P181" i="23" s="1"/>
  <c r="AD568" i="34"/>
  <c r="Q181" i="23" s="1"/>
  <c r="B569" i="34"/>
  <c r="C182" i="23" s="1"/>
  <c r="C569" i="34"/>
  <c r="D182" i="23" s="1"/>
  <c r="D569" i="34"/>
  <c r="F569" i="34"/>
  <c r="G569" i="34"/>
  <c r="H569" i="34"/>
  <c r="I569" i="34"/>
  <c r="J569" i="34"/>
  <c r="K569" i="34"/>
  <c r="L569" i="34"/>
  <c r="M569" i="34"/>
  <c r="N569" i="34"/>
  <c r="O569" i="34"/>
  <c r="P569" i="34"/>
  <c r="Q569" i="34"/>
  <c r="R569" i="34"/>
  <c r="S569" i="34"/>
  <c r="T569" i="34"/>
  <c r="U569" i="34"/>
  <c r="V569" i="34"/>
  <c r="W569" i="34"/>
  <c r="X569" i="34"/>
  <c r="Y569" i="34"/>
  <c r="Z569" i="34"/>
  <c r="M182" i="23" s="1"/>
  <c r="AA569" i="34"/>
  <c r="N182" i="23" s="1"/>
  <c r="AB569" i="34"/>
  <c r="O182" i="23" s="1"/>
  <c r="AC569" i="34"/>
  <c r="P182" i="23" s="1"/>
  <c r="AD569" i="34"/>
  <c r="Q182" i="23" s="1"/>
  <c r="B570" i="34"/>
  <c r="C183" i="23" s="1"/>
  <c r="C570" i="34"/>
  <c r="D183" i="23" s="1"/>
  <c r="D570" i="34"/>
  <c r="F570" i="34"/>
  <c r="G570" i="34"/>
  <c r="H570" i="34"/>
  <c r="I570" i="34"/>
  <c r="J570" i="34"/>
  <c r="K570" i="34"/>
  <c r="L570" i="34"/>
  <c r="M570" i="34"/>
  <c r="N570" i="34"/>
  <c r="O570" i="34"/>
  <c r="P570" i="34"/>
  <c r="Q570" i="34"/>
  <c r="R570" i="34"/>
  <c r="S570" i="34"/>
  <c r="T570" i="34"/>
  <c r="U570" i="34"/>
  <c r="V570" i="34"/>
  <c r="W570" i="34"/>
  <c r="X570" i="34"/>
  <c r="Y570" i="34"/>
  <c r="Z570" i="34"/>
  <c r="M183" i="23" s="1"/>
  <c r="AA570" i="34"/>
  <c r="N183" i="23" s="1"/>
  <c r="AB570" i="34"/>
  <c r="O183" i="23" s="1"/>
  <c r="AC570" i="34"/>
  <c r="P183" i="23" s="1"/>
  <c r="AD570" i="34"/>
  <c r="Q183" i="23" s="1"/>
  <c r="B571" i="34"/>
  <c r="C184" i="23" s="1"/>
  <c r="C571" i="34"/>
  <c r="D184" i="23" s="1"/>
  <c r="D571" i="34"/>
  <c r="F571" i="34"/>
  <c r="G571" i="34"/>
  <c r="H571" i="34"/>
  <c r="I571" i="34"/>
  <c r="J571" i="34"/>
  <c r="K571" i="34"/>
  <c r="L571" i="34"/>
  <c r="M571" i="34"/>
  <c r="N571" i="34"/>
  <c r="O571" i="34"/>
  <c r="P571" i="34"/>
  <c r="Q571" i="34"/>
  <c r="R571" i="34"/>
  <c r="S571" i="34"/>
  <c r="T571" i="34"/>
  <c r="U571" i="34"/>
  <c r="V571" i="34"/>
  <c r="W571" i="34"/>
  <c r="X571" i="34"/>
  <c r="Y571" i="34"/>
  <c r="Z571" i="34"/>
  <c r="M184" i="23" s="1"/>
  <c r="AA571" i="34"/>
  <c r="N184" i="23" s="1"/>
  <c r="AB571" i="34"/>
  <c r="O184" i="23" s="1"/>
  <c r="AC571" i="34"/>
  <c r="P184" i="23" s="1"/>
  <c r="AD571" i="34"/>
  <c r="Q184" i="23" s="1"/>
  <c r="B572" i="34"/>
  <c r="C185" i="23" s="1"/>
  <c r="C572" i="34"/>
  <c r="D185" i="23" s="1"/>
  <c r="D572" i="34"/>
  <c r="F572" i="34"/>
  <c r="G572" i="34"/>
  <c r="H572" i="34"/>
  <c r="I572" i="34"/>
  <c r="J572" i="34"/>
  <c r="K572" i="34"/>
  <c r="L572" i="34"/>
  <c r="M572" i="34"/>
  <c r="N572" i="34"/>
  <c r="O572" i="34"/>
  <c r="P572" i="34"/>
  <c r="Q572" i="34"/>
  <c r="R572" i="34"/>
  <c r="S572" i="34"/>
  <c r="T572" i="34"/>
  <c r="U572" i="34"/>
  <c r="V572" i="34"/>
  <c r="W572" i="34"/>
  <c r="X572" i="34"/>
  <c r="Y572" i="34"/>
  <c r="Z572" i="34"/>
  <c r="M185" i="23" s="1"/>
  <c r="AA572" i="34"/>
  <c r="N185" i="23" s="1"/>
  <c r="AB572" i="34"/>
  <c r="O185" i="23" s="1"/>
  <c r="AC572" i="34"/>
  <c r="P185" i="23" s="1"/>
  <c r="AD572" i="34"/>
  <c r="Q185" i="23" s="1"/>
  <c r="B573" i="34"/>
  <c r="C186" i="23" s="1"/>
  <c r="C573" i="34"/>
  <c r="D186" i="23" s="1"/>
  <c r="D573" i="34"/>
  <c r="F573" i="34"/>
  <c r="G573" i="34"/>
  <c r="H573" i="34"/>
  <c r="I573" i="34"/>
  <c r="J573" i="34"/>
  <c r="K573" i="34"/>
  <c r="L573" i="34"/>
  <c r="M573" i="34"/>
  <c r="N573" i="34"/>
  <c r="O573" i="34"/>
  <c r="P573" i="34"/>
  <c r="Q573" i="34"/>
  <c r="R573" i="34"/>
  <c r="S573" i="34"/>
  <c r="T573" i="34"/>
  <c r="U573" i="34"/>
  <c r="V573" i="34"/>
  <c r="W573" i="34"/>
  <c r="X573" i="34"/>
  <c r="Y573" i="34"/>
  <c r="Z573" i="34"/>
  <c r="M186" i="23" s="1"/>
  <c r="AA573" i="34"/>
  <c r="N186" i="23" s="1"/>
  <c r="AB573" i="34"/>
  <c r="O186" i="23" s="1"/>
  <c r="AC573" i="34"/>
  <c r="P186" i="23" s="1"/>
  <c r="AD573" i="34"/>
  <c r="Q186" i="23" s="1"/>
  <c r="B574" i="34"/>
  <c r="C187" i="23" s="1"/>
  <c r="C574" i="34"/>
  <c r="D187" i="23" s="1"/>
  <c r="D574" i="34"/>
  <c r="F574" i="34"/>
  <c r="G574" i="34"/>
  <c r="H574" i="34"/>
  <c r="I574" i="34"/>
  <c r="J574" i="34"/>
  <c r="K574" i="34"/>
  <c r="L574" i="34"/>
  <c r="M574" i="34"/>
  <c r="N574" i="34"/>
  <c r="O574" i="34"/>
  <c r="P574" i="34"/>
  <c r="Q574" i="34"/>
  <c r="R574" i="34"/>
  <c r="S574" i="34"/>
  <c r="T574" i="34"/>
  <c r="U574" i="34"/>
  <c r="V574" i="34"/>
  <c r="W574" i="34"/>
  <c r="X574" i="34"/>
  <c r="Y574" i="34"/>
  <c r="Z574" i="34"/>
  <c r="M187" i="23" s="1"/>
  <c r="AA574" i="34"/>
  <c r="N187" i="23" s="1"/>
  <c r="AB574" i="34"/>
  <c r="O187" i="23" s="1"/>
  <c r="AC574" i="34"/>
  <c r="P187" i="23" s="1"/>
  <c r="AD574" i="34"/>
  <c r="Q187" i="23" s="1"/>
  <c r="B575" i="34"/>
  <c r="C188" i="23" s="1"/>
  <c r="C575" i="34"/>
  <c r="D188" i="23" s="1"/>
  <c r="D575" i="34"/>
  <c r="F575" i="34"/>
  <c r="G575" i="34"/>
  <c r="H575" i="34"/>
  <c r="I575" i="34"/>
  <c r="J575" i="34"/>
  <c r="K575" i="34"/>
  <c r="L575" i="34"/>
  <c r="M575" i="34"/>
  <c r="N575" i="34"/>
  <c r="O575" i="34"/>
  <c r="P575" i="34"/>
  <c r="Q575" i="34"/>
  <c r="R575" i="34"/>
  <c r="S575" i="34"/>
  <c r="T575" i="34"/>
  <c r="U575" i="34"/>
  <c r="V575" i="34"/>
  <c r="W575" i="34"/>
  <c r="X575" i="34"/>
  <c r="Y575" i="34"/>
  <c r="Z575" i="34"/>
  <c r="M188" i="23" s="1"/>
  <c r="AA575" i="34"/>
  <c r="N188" i="23" s="1"/>
  <c r="AB575" i="34"/>
  <c r="O188" i="23" s="1"/>
  <c r="AC575" i="34"/>
  <c r="P188" i="23" s="1"/>
  <c r="AD575" i="34"/>
  <c r="Q188" i="23" s="1"/>
  <c r="B576" i="34"/>
  <c r="C189" i="23" s="1"/>
  <c r="C576" i="34"/>
  <c r="D189" i="23" s="1"/>
  <c r="D576" i="34"/>
  <c r="F576" i="34"/>
  <c r="G576" i="34"/>
  <c r="H576" i="34"/>
  <c r="I576" i="34"/>
  <c r="J576" i="34"/>
  <c r="K576" i="34"/>
  <c r="L576" i="34"/>
  <c r="M576" i="34"/>
  <c r="N576" i="34"/>
  <c r="O576" i="34"/>
  <c r="P576" i="34"/>
  <c r="Q576" i="34"/>
  <c r="R576" i="34"/>
  <c r="S576" i="34"/>
  <c r="T576" i="34"/>
  <c r="U576" i="34"/>
  <c r="V576" i="34"/>
  <c r="W576" i="34"/>
  <c r="X576" i="34"/>
  <c r="Y576" i="34"/>
  <c r="Z576" i="34"/>
  <c r="M189" i="23" s="1"/>
  <c r="AA576" i="34"/>
  <c r="N189" i="23" s="1"/>
  <c r="AB576" i="34"/>
  <c r="O189" i="23" s="1"/>
  <c r="AC576" i="34"/>
  <c r="P189" i="23" s="1"/>
  <c r="AD576" i="34"/>
  <c r="Q189" i="23" s="1"/>
  <c r="B577" i="34"/>
  <c r="C190" i="23" s="1"/>
  <c r="C577" i="34"/>
  <c r="D190" i="23" s="1"/>
  <c r="D577" i="34"/>
  <c r="F577" i="34"/>
  <c r="G577" i="34"/>
  <c r="H577" i="34"/>
  <c r="I577" i="34"/>
  <c r="J577" i="34"/>
  <c r="K577" i="34"/>
  <c r="L577" i="34"/>
  <c r="M577" i="34"/>
  <c r="N577" i="34"/>
  <c r="O577" i="34"/>
  <c r="P577" i="34"/>
  <c r="Q577" i="34"/>
  <c r="R577" i="34"/>
  <c r="S577" i="34"/>
  <c r="T577" i="34"/>
  <c r="U577" i="34"/>
  <c r="V577" i="34"/>
  <c r="W577" i="34"/>
  <c r="X577" i="34"/>
  <c r="Y577" i="34"/>
  <c r="Z577" i="34"/>
  <c r="M190" i="23" s="1"/>
  <c r="AA577" i="34"/>
  <c r="N190" i="23" s="1"/>
  <c r="AB577" i="34"/>
  <c r="O190" i="23" s="1"/>
  <c r="AC577" i="34"/>
  <c r="P190" i="23" s="1"/>
  <c r="AD577" i="34"/>
  <c r="Q190" i="23" s="1"/>
  <c r="B578" i="34"/>
  <c r="C191" i="23" s="1"/>
  <c r="C578" i="34"/>
  <c r="D191" i="23" s="1"/>
  <c r="D578" i="34"/>
  <c r="F578" i="34"/>
  <c r="G578" i="34"/>
  <c r="H578" i="34"/>
  <c r="I578" i="34"/>
  <c r="J578" i="34"/>
  <c r="K578" i="34"/>
  <c r="L578" i="34"/>
  <c r="M578" i="34"/>
  <c r="N578" i="34"/>
  <c r="O578" i="34"/>
  <c r="P578" i="34"/>
  <c r="Q578" i="34"/>
  <c r="R578" i="34"/>
  <c r="S578" i="34"/>
  <c r="T578" i="34"/>
  <c r="U578" i="34"/>
  <c r="V578" i="34"/>
  <c r="W578" i="34"/>
  <c r="X578" i="34"/>
  <c r="Y578" i="34"/>
  <c r="Z578" i="34"/>
  <c r="M191" i="23" s="1"/>
  <c r="AA578" i="34"/>
  <c r="N191" i="23" s="1"/>
  <c r="AB578" i="34"/>
  <c r="O191" i="23" s="1"/>
  <c r="AC578" i="34"/>
  <c r="P191" i="23" s="1"/>
  <c r="AD578" i="34"/>
  <c r="Q191" i="23" s="1"/>
  <c r="B579" i="34"/>
  <c r="C192" i="23" s="1"/>
  <c r="C579" i="34"/>
  <c r="D192" i="23" s="1"/>
  <c r="D579" i="34"/>
  <c r="F579" i="34"/>
  <c r="G579" i="34"/>
  <c r="H579" i="34"/>
  <c r="I579" i="34"/>
  <c r="J579" i="34"/>
  <c r="K579" i="34"/>
  <c r="L579" i="34"/>
  <c r="M579" i="34"/>
  <c r="N579" i="34"/>
  <c r="O579" i="34"/>
  <c r="P579" i="34"/>
  <c r="Q579" i="34"/>
  <c r="R579" i="34"/>
  <c r="S579" i="34"/>
  <c r="T579" i="34"/>
  <c r="U579" i="34"/>
  <c r="V579" i="34"/>
  <c r="W579" i="34"/>
  <c r="X579" i="34"/>
  <c r="Y579" i="34"/>
  <c r="Z579" i="34"/>
  <c r="M192" i="23" s="1"/>
  <c r="AA579" i="34"/>
  <c r="N192" i="23" s="1"/>
  <c r="AB579" i="34"/>
  <c r="O192" i="23" s="1"/>
  <c r="AC579" i="34"/>
  <c r="P192" i="23" s="1"/>
  <c r="AD579" i="34"/>
  <c r="Q192" i="23" s="1"/>
  <c r="B580" i="34"/>
  <c r="C193" i="23" s="1"/>
  <c r="C580" i="34"/>
  <c r="D193" i="23" s="1"/>
  <c r="D580" i="34"/>
  <c r="F580" i="34"/>
  <c r="G580" i="34"/>
  <c r="H580" i="34"/>
  <c r="I580" i="34"/>
  <c r="J580" i="34"/>
  <c r="K580" i="34"/>
  <c r="L580" i="34"/>
  <c r="M580" i="34"/>
  <c r="N580" i="34"/>
  <c r="O580" i="34"/>
  <c r="P580" i="34"/>
  <c r="Q580" i="34"/>
  <c r="R580" i="34"/>
  <c r="S580" i="34"/>
  <c r="T580" i="34"/>
  <c r="U580" i="34"/>
  <c r="V580" i="34"/>
  <c r="W580" i="34"/>
  <c r="X580" i="34"/>
  <c r="Y580" i="34"/>
  <c r="Z580" i="34"/>
  <c r="M193" i="23" s="1"/>
  <c r="AA580" i="34"/>
  <c r="N193" i="23" s="1"/>
  <c r="AB580" i="34"/>
  <c r="O193" i="23" s="1"/>
  <c r="AC580" i="34"/>
  <c r="P193" i="23" s="1"/>
  <c r="AD580" i="34"/>
  <c r="Q193" i="23" s="1"/>
  <c r="B581" i="34"/>
  <c r="C194" i="23" s="1"/>
  <c r="C581" i="34"/>
  <c r="D194" i="23" s="1"/>
  <c r="D581" i="34"/>
  <c r="F581" i="34"/>
  <c r="G581" i="34"/>
  <c r="H581" i="34"/>
  <c r="I581" i="34"/>
  <c r="J581" i="34"/>
  <c r="K581" i="34"/>
  <c r="L581" i="34"/>
  <c r="M581" i="34"/>
  <c r="N581" i="34"/>
  <c r="O581" i="34"/>
  <c r="P581" i="34"/>
  <c r="Q581" i="34"/>
  <c r="R581" i="34"/>
  <c r="S581" i="34"/>
  <c r="T581" i="34"/>
  <c r="U581" i="34"/>
  <c r="V581" i="34"/>
  <c r="W581" i="34"/>
  <c r="X581" i="34"/>
  <c r="Y581" i="34"/>
  <c r="Z581" i="34"/>
  <c r="M194" i="23" s="1"/>
  <c r="AA581" i="34"/>
  <c r="N194" i="23" s="1"/>
  <c r="AB581" i="34"/>
  <c r="O194" i="23" s="1"/>
  <c r="AC581" i="34"/>
  <c r="P194" i="23" s="1"/>
  <c r="AD581" i="34"/>
  <c r="Q194" i="23" s="1"/>
  <c r="B582" i="34"/>
  <c r="C195" i="23" s="1"/>
  <c r="C582" i="34"/>
  <c r="D195" i="23" s="1"/>
  <c r="D582" i="34"/>
  <c r="F582" i="34"/>
  <c r="G582" i="34"/>
  <c r="H582" i="34"/>
  <c r="I582" i="34"/>
  <c r="J582" i="34"/>
  <c r="K582" i="34"/>
  <c r="L582" i="34"/>
  <c r="M582" i="34"/>
  <c r="N582" i="34"/>
  <c r="O582" i="34"/>
  <c r="P582" i="34"/>
  <c r="Q582" i="34"/>
  <c r="R582" i="34"/>
  <c r="S582" i="34"/>
  <c r="T582" i="34"/>
  <c r="U582" i="34"/>
  <c r="V582" i="34"/>
  <c r="W582" i="34"/>
  <c r="X582" i="34"/>
  <c r="Y582" i="34"/>
  <c r="Z582" i="34"/>
  <c r="M195" i="23" s="1"/>
  <c r="AA582" i="34"/>
  <c r="N195" i="23" s="1"/>
  <c r="AB582" i="34"/>
  <c r="O195" i="23" s="1"/>
  <c r="AC582" i="34"/>
  <c r="P195" i="23" s="1"/>
  <c r="AD582" i="34"/>
  <c r="Q195" i="23" s="1"/>
  <c r="B583" i="34"/>
  <c r="C196" i="23" s="1"/>
  <c r="C583" i="34"/>
  <c r="D196" i="23" s="1"/>
  <c r="D583" i="34"/>
  <c r="F583" i="34"/>
  <c r="G583" i="34"/>
  <c r="H583" i="34"/>
  <c r="I583" i="34"/>
  <c r="J583" i="34"/>
  <c r="K583" i="34"/>
  <c r="L583" i="34"/>
  <c r="M583" i="34"/>
  <c r="N583" i="34"/>
  <c r="O583" i="34"/>
  <c r="P583" i="34"/>
  <c r="Q583" i="34"/>
  <c r="R583" i="34"/>
  <c r="S583" i="34"/>
  <c r="T583" i="34"/>
  <c r="U583" i="34"/>
  <c r="V583" i="34"/>
  <c r="W583" i="34"/>
  <c r="X583" i="34"/>
  <c r="Y583" i="34"/>
  <c r="Z583" i="34"/>
  <c r="M196" i="23" s="1"/>
  <c r="AA583" i="34"/>
  <c r="N196" i="23" s="1"/>
  <c r="AB583" i="34"/>
  <c r="O196" i="23" s="1"/>
  <c r="AC583" i="34"/>
  <c r="P196" i="23" s="1"/>
  <c r="AD583" i="34"/>
  <c r="Q196" i="23" s="1"/>
  <c r="B584" i="34"/>
  <c r="C197" i="23" s="1"/>
  <c r="C584" i="34"/>
  <c r="D197" i="23" s="1"/>
  <c r="D584" i="34"/>
  <c r="F584" i="34"/>
  <c r="G584" i="34"/>
  <c r="H584" i="34"/>
  <c r="I584" i="34"/>
  <c r="J584" i="34"/>
  <c r="K584" i="34"/>
  <c r="L584" i="34"/>
  <c r="M584" i="34"/>
  <c r="N584" i="34"/>
  <c r="O584" i="34"/>
  <c r="P584" i="34"/>
  <c r="Q584" i="34"/>
  <c r="R584" i="34"/>
  <c r="S584" i="34"/>
  <c r="T584" i="34"/>
  <c r="U584" i="34"/>
  <c r="V584" i="34"/>
  <c r="W584" i="34"/>
  <c r="X584" i="34"/>
  <c r="Y584" i="34"/>
  <c r="Z584" i="34"/>
  <c r="M197" i="23" s="1"/>
  <c r="AA584" i="34"/>
  <c r="N197" i="23" s="1"/>
  <c r="AB584" i="34"/>
  <c r="O197" i="23" s="1"/>
  <c r="AC584" i="34"/>
  <c r="P197" i="23" s="1"/>
  <c r="AD584" i="34"/>
  <c r="Q197" i="23" s="1"/>
  <c r="B585" i="34"/>
  <c r="C198" i="23" s="1"/>
  <c r="C585" i="34"/>
  <c r="D198" i="23" s="1"/>
  <c r="D585" i="34"/>
  <c r="F585" i="34"/>
  <c r="G585" i="34"/>
  <c r="H585" i="34"/>
  <c r="I585" i="34"/>
  <c r="J585" i="34"/>
  <c r="K585" i="34"/>
  <c r="L585" i="34"/>
  <c r="M585" i="34"/>
  <c r="N585" i="34"/>
  <c r="O585" i="34"/>
  <c r="P585" i="34"/>
  <c r="Q585" i="34"/>
  <c r="R585" i="34"/>
  <c r="S585" i="34"/>
  <c r="T585" i="34"/>
  <c r="U585" i="34"/>
  <c r="V585" i="34"/>
  <c r="W585" i="34"/>
  <c r="X585" i="34"/>
  <c r="Y585" i="34"/>
  <c r="Z585" i="34"/>
  <c r="M198" i="23" s="1"/>
  <c r="AA585" i="34"/>
  <c r="N198" i="23" s="1"/>
  <c r="AB585" i="34"/>
  <c r="O198" i="23" s="1"/>
  <c r="AC585" i="34"/>
  <c r="P198" i="23" s="1"/>
  <c r="AD585" i="34"/>
  <c r="Q198" i="23" s="1"/>
  <c r="B586" i="34"/>
  <c r="C199" i="23" s="1"/>
  <c r="C586" i="34"/>
  <c r="D199" i="23" s="1"/>
  <c r="D586" i="34"/>
  <c r="F586" i="34"/>
  <c r="G586" i="34"/>
  <c r="H586" i="34"/>
  <c r="I586" i="34"/>
  <c r="J586" i="34"/>
  <c r="K586" i="34"/>
  <c r="L586" i="34"/>
  <c r="M586" i="34"/>
  <c r="N586" i="34"/>
  <c r="O586" i="34"/>
  <c r="P586" i="34"/>
  <c r="Q586" i="34"/>
  <c r="R586" i="34"/>
  <c r="S586" i="34"/>
  <c r="T586" i="34"/>
  <c r="U586" i="34"/>
  <c r="V586" i="34"/>
  <c r="W586" i="34"/>
  <c r="X586" i="34"/>
  <c r="Y586" i="34"/>
  <c r="Z586" i="34"/>
  <c r="M199" i="23" s="1"/>
  <c r="AA586" i="34"/>
  <c r="N199" i="23" s="1"/>
  <c r="AB586" i="34"/>
  <c r="O199" i="23" s="1"/>
  <c r="AC586" i="34"/>
  <c r="P199" i="23" s="1"/>
  <c r="AD586" i="34"/>
  <c r="Q199" i="23" s="1"/>
  <c r="B587" i="34"/>
  <c r="C200" i="23" s="1"/>
  <c r="C587" i="34"/>
  <c r="D200" i="23" s="1"/>
  <c r="D587" i="34"/>
  <c r="F587" i="34"/>
  <c r="G587" i="34"/>
  <c r="H587" i="34"/>
  <c r="I587" i="34"/>
  <c r="J587" i="34"/>
  <c r="K587" i="34"/>
  <c r="L587" i="34"/>
  <c r="M587" i="34"/>
  <c r="N587" i="34"/>
  <c r="O587" i="34"/>
  <c r="P587" i="34"/>
  <c r="Q587" i="34"/>
  <c r="R587" i="34"/>
  <c r="S587" i="34"/>
  <c r="T587" i="34"/>
  <c r="U587" i="34"/>
  <c r="V587" i="34"/>
  <c r="W587" i="34"/>
  <c r="X587" i="34"/>
  <c r="Y587" i="34"/>
  <c r="Z587" i="34"/>
  <c r="M200" i="23" s="1"/>
  <c r="AA587" i="34"/>
  <c r="N200" i="23" s="1"/>
  <c r="AB587" i="34"/>
  <c r="O200" i="23" s="1"/>
  <c r="AC587" i="34"/>
  <c r="P200" i="23" s="1"/>
  <c r="AD587" i="34"/>
  <c r="Q200" i="23" s="1"/>
  <c r="B588" i="34"/>
  <c r="C201" i="23" s="1"/>
  <c r="C588" i="34"/>
  <c r="D201" i="23" s="1"/>
  <c r="D588" i="34"/>
  <c r="F588" i="34"/>
  <c r="G588" i="34"/>
  <c r="H588" i="34"/>
  <c r="I588" i="34"/>
  <c r="J588" i="34"/>
  <c r="K588" i="34"/>
  <c r="L588" i="34"/>
  <c r="M588" i="34"/>
  <c r="N588" i="34"/>
  <c r="O588" i="34"/>
  <c r="P588" i="34"/>
  <c r="Q588" i="34"/>
  <c r="R588" i="34"/>
  <c r="S588" i="34"/>
  <c r="T588" i="34"/>
  <c r="U588" i="34"/>
  <c r="V588" i="34"/>
  <c r="W588" i="34"/>
  <c r="X588" i="34"/>
  <c r="Y588" i="34"/>
  <c r="Z588" i="34"/>
  <c r="M201" i="23" s="1"/>
  <c r="AA588" i="34"/>
  <c r="N201" i="23" s="1"/>
  <c r="AB588" i="34"/>
  <c r="O201" i="23" s="1"/>
  <c r="AC588" i="34"/>
  <c r="P201" i="23" s="1"/>
  <c r="AD588" i="34"/>
  <c r="Q201" i="23" s="1"/>
  <c r="B589" i="34"/>
  <c r="C202" i="23" s="1"/>
  <c r="C589" i="34"/>
  <c r="D202" i="23" s="1"/>
  <c r="D589" i="34"/>
  <c r="F589" i="34"/>
  <c r="G589" i="34"/>
  <c r="H589" i="34"/>
  <c r="I589" i="34"/>
  <c r="J589" i="34"/>
  <c r="K589" i="34"/>
  <c r="L589" i="34"/>
  <c r="M589" i="34"/>
  <c r="N589" i="34"/>
  <c r="O589" i="34"/>
  <c r="P589" i="34"/>
  <c r="Q589" i="34"/>
  <c r="R589" i="34"/>
  <c r="S589" i="34"/>
  <c r="T589" i="34"/>
  <c r="U589" i="34"/>
  <c r="V589" i="34"/>
  <c r="W589" i="34"/>
  <c r="X589" i="34"/>
  <c r="Y589" i="34"/>
  <c r="Z589" i="34"/>
  <c r="M202" i="23" s="1"/>
  <c r="AA589" i="34"/>
  <c r="N202" i="23" s="1"/>
  <c r="AB589" i="34"/>
  <c r="O202" i="23" s="1"/>
  <c r="AC589" i="34"/>
  <c r="P202" i="23" s="1"/>
  <c r="AD589" i="34"/>
  <c r="Q202" i="23" s="1"/>
  <c r="B590" i="34"/>
  <c r="C203" i="23" s="1"/>
  <c r="C590" i="34"/>
  <c r="D203" i="23" s="1"/>
  <c r="D590" i="34"/>
  <c r="F590" i="34"/>
  <c r="G590" i="34"/>
  <c r="H590" i="34"/>
  <c r="I590" i="34"/>
  <c r="J590" i="34"/>
  <c r="K590" i="34"/>
  <c r="L590" i="34"/>
  <c r="M590" i="34"/>
  <c r="N590" i="34"/>
  <c r="O590" i="34"/>
  <c r="P590" i="34"/>
  <c r="Q590" i="34"/>
  <c r="R590" i="34"/>
  <c r="S590" i="34"/>
  <c r="T590" i="34"/>
  <c r="U590" i="34"/>
  <c r="V590" i="34"/>
  <c r="W590" i="34"/>
  <c r="X590" i="34"/>
  <c r="Y590" i="34"/>
  <c r="Z590" i="34"/>
  <c r="M203" i="23" s="1"/>
  <c r="AA590" i="34"/>
  <c r="N203" i="23" s="1"/>
  <c r="AB590" i="34"/>
  <c r="O203" i="23" s="1"/>
  <c r="AC590" i="34"/>
  <c r="P203" i="23" s="1"/>
  <c r="AD590" i="34"/>
  <c r="Q203" i="23" s="1"/>
  <c r="B591" i="34"/>
  <c r="C204" i="23" s="1"/>
  <c r="C591" i="34"/>
  <c r="D204" i="23" s="1"/>
  <c r="D591" i="34"/>
  <c r="F591" i="34"/>
  <c r="G591" i="34"/>
  <c r="H591" i="34"/>
  <c r="I591" i="34"/>
  <c r="J591" i="34"/>
  <c r="K591" i="34"/>
  <c r="L591" i="34"/>
  <c r="M591" i="34"/>
  <c r="N591" i="34"/>
  <c r="O591" i="34"/>
  <c r="P591" i="34"/>
  <c r="Q591" i="34"/>
  <c r="R591" i="34"/>
  <c r="S591" i="34"/>
  <c r="T591" i="34"/>
  <c r="U591" i="34"/>
  <c r="V591" i="34"/>
  <c r="W591" i="34"/>
  <c r="X591" i="34"/>
  <c r="Y591" i="34"/>
  <c r="Z591" i="34"/>
  <c r="M204" i="23" s="1"/>
  <c r="AA591" i="34"/>
  <c r="N204" i="23" s="1"/>
  <c r="AB591" i="34"/>
  <c r="O204" i="23" s="1"/>
  <c r="AC591" i="34"/>
  <c r="P204" i="23" s="1"/>
  <c r="AD591" i="34"/>
  <c r="Q204" i="23" s="1"/>
  <c r="B592" i="34"/>
  <c r="C205" i="23" s="1"/>
  <c r="C592" i="34"/>
  <c r="D205" i="23" s="1"/>
  <c r="D592" i="34"/>
  <c r="F592" i="34"/>
  <c r="G592" i="34"/>
  <c r="H592" i="34"/>
  <c r="I592" i="34"/>
  <c r="J592" i="34"/>
  <c r="K592" i="34"/>
  <c r="L592" i="34"/>
  <c r="M592" i="34"/>
  <c r="N592" i="34"/>
  <c r="O592" i="34"/>
  <c r="P592" i="34"/>
  <c r="Q592" i="34"/>
  <c r="R592" i="34"/>
  <c r="S592" i="34"/>
  <c r="T592" i="34"/>
  <c r="U592" i="34"/>
  <c r="V592" i="34"/>
  <c r="W592" i="34"/>
  <c r="X592" i="34"/>
  <c r="Y592" i="34"/>
  <c r="Z592" i="34"/>
  <c r="M205" i="23" s="1"/>
  <c r="AA592" i="34"/>
  <c r="N205" i="23" s="1"/>
  <c r="AB592" i="34"/>
  <c r="O205" i="23" s="1"/>
  <c r="AC592" i="34"/>
  <c r="P205" i="23" s="1"/>
  <c r="AD592" i="34"/>
  <c r="Q205" i="23" s="1"/>
  <c r="B593" i="34"/>
  <c r="C206" i="23" s="1"/>
  <c r="C593" i="34"/>
  <c r="D206" i="23" s="1"/>
  <c r="D593" i="34"/>
  <c r="F593" i="34"/>
  <c r="G593" i="34"/>
  <c r="H593" i="34"/>
  <c r="I593" i="34"/>
  <c r="J593" i="34"/>
  <c r="K593" i="34"/>
  <c r="L593" i="34"/>
  <c r="M593" i="34"/>
  <c r="N593" i="34"/>
  <c r="O593" i="34"/>
  <c r="P593" i="34"/>
  <c r="Q593" i="34"/>
  <c r="R593" i="34"/>
  <c r="S593" i="34"/>
  <c r="T593" i="34"/>
  <c r="U593" i="34"/>
  <c r="V593" i="34"/>
  <c r="W593" i="34"/>
  <c r="X593" i="34"/>
  <c r="Y593" i="34"/>
  <c r="Z593" i="34"/>
  <c r="M206" i="23" s="1"/>
  <c r="AA593" i="34"/>
  <c r="N206" i="23" s="1"/>
  <c r="AB593" i="34"/>
  <c r="O206" i="23" s="1"/>
  <c r="AC593" i="34"/>
  <c r="P206" i="23" s="1"/>
  <c r="AD593" i="34"/>
  <c r="Q206" i="23" s="1"/>
  <c r="B594" i="34"/>
  <c r="C207" i="23" s="1"/>
  <c r="C594" i="34"/>
  <c r="D207" i="23" s="1"/>
  <c r="D594" i="34"/>
  <c r="F594" i="34"/>
  <c r="G594" i="34"/>
  <c r="H594" i="34"/>
  <c r="I594" i="34"/>
  <c r="J594" i="34"/>
  <c r="K594" i="34"/>
  <c r="L594" i="34"/>
  <c r="M594" i="34"/>
  <c r="N594" i="34"/>
  <c r="O594" i="34"/>
  <c r="P594" i="34"/>
  <c r="Q594" i="34"/>
  <c r="R594" i="34"/>
  <c r="S594" i="34"/>
  <c r="T594" i="34"/>
  <c r="U594" i="34"/>
  <c r="V594" i="34"/>
  <c r="W594" i="34"/>
  <c r="X594" i="34"/>
  <c r="Y594" i="34"/>
  <c r="Z594" i="34"/>
  <c r="M207" i="23" s="1"/>
  <c r="AA594" i="34"/>
  <c r="N207" i="23" s="1"/>
  <c r="AB594" i="34"/>
  <c r="O207" i="23" s="1"/>
  <c r="AC594" i="34"/>
  <c r="P207" i="23" s="1"/>
  <c r="AD594" i="34"/>
  <c r="Q207" i="23" s="1"/>
  <c r="B595" i="34"/>
  <c r="C208" i="23" s="1"/>
  <c r="C595" i="34"/>
  <c r="D208" i="23" s="1"/>
  <c r="D595" i="34"/>
  <c r="F595" i="34"/>
  <c r="G595" i="34"/>
  <c r="H595" i="34"/>
  <c r="I595" i="34"/>
  <c r="J595" i="34"/>
  <c r="K595" i="34"/>
  <c r="L595" i="34"/>
  <c r="M595" i="34"/>
  <c r="N595" i="34"/>
  <c r="O595" i="34"/>
  <c r="P595" i="34"/>
  <c r="Q595" i="34"/>
  <c r="R595" i="34"/>
  <c r="S595" i="34"/>
  <c r="T595" i="34"/>
  <c r="U595" i="34"/>
  <c r="V595" i="34"/>
  <c r="W595" i="34"/>
  <c r="X595" i="34"/>
  <c r="Y595" i="34"/>
  <c r="Z595" i="34"/>
  <c r="M208" i="23" s="1"/>
  <c r="AA595" i="34"/>
  <c r="N208" i="23" s="1"/>
  <c r="AB595" i="34"/>
  <c r="O208" i="23" s="1"/>
  <c r="AC595" i="34"/>
  <c r="P208" i="23" s="1"/>
  <c r="AD595" i="34"/>
  <c r="Q208" i="23" s="1"/>
  <c r="B596" i="34"/>
  <c r="C209" i="23" s="1"/>
  <c r="C596" i="34"/>
  <c r="D209" i="23" s="1"/>
  <c r="D596" i="34"/>
  <c r="F596" i="34"/>
  <c r="G596" i="34"/>
  <c r="H596" i="34"/>
  <c r="I596" i="34"/>
  <c r="J596" i="34"/>
  <c r="K596" i="34"/>
  <c r="L596" i="34"/>
  <c r="M596" i="34"/>
  <c r="N596" i="34"/>
  <c r="O596" i="34"/>
  <c r="P596" i="34"/>
  <c r="Q596" i="34"/>
  <c r="R596" i="34"/>
  <c r="S596" i="34"/>
  <c r="T596" i="34"/>
  <c r="U596" i="34"/>
  <c r="V596" i="34"/>
  <c r="W596" i="34"/>
  <c r="X596" i="34"/>
  <c r="Y596" i="34"/>
  <c r="Z596" i="34"/>
  <c r="M209" i="23" s="1"/>
  <c r="AA596" i="34"/>
  <c r="N209" i="23" s="1"/>
  <c r="AB596" i="34"/>
  <c r="O209" i="23" s="1"/>
  <c r="AC596" i="34"/>
  <c r="P209" i="23" s="1"/>
  <c r="AD596" i="34"/>
  <c r="Q209" i="23" s="1"/>
  <c r="B597" i="34"/>
  <c r="C210" i="23" s="1"/>
  <c r="C597" i="34"/>
  <c r="D210" i="23" s="1"/>
  <c r="D597" i="34"/>
  <c r="F597" i="34"/>
  <c r="G597" i="34"/>
  <c r="H597" i="34"/>
  <c r="I597" i="34"/>
  <c r="J597" i="34"/>
  <c r="K597" i="34"/>
  <c r="L597" i="34"/>
  <c r="M597" i="34"/>
  <c r="N597" i="34"/>
  <c r="O597" i="34"/>
  <c r="P597" i="34"/>
  <c r="Q597" i="34"/>
  <c r="R597" i="34"/>
  <c r="S597" i="34"/>
  <c r="T597" i="34"/>
  <c r="U597" i="34"/>
  <c r="V597" i="34"/>
  <c r="W597" i="34"/>
  <c r="X597" i="34"/>
  <c r="Y597" i="34"/>
  <c r="Z597" i="34"/>
  <c r="M210" i="23" s="1"/>
  <c r="AA597" i="34"/>
  <c r="N210" i="23" s="1"/>
  <c r="AB597" i="34"/>
  <c r="O210" i="23" s="1"/>
  <c r="AC597" i="34"/>
  <c r="P210" i="23" s="1"/>
  <c r="AD597" i="34"/>
  <c r="Q210" i="23" s="1"/>
  <c r="B598" i="34"/>
  <c r="C211" i="23" s="1"/>
  <c r="C598" i="34"/>
  <c r="D211" i="23" s="1"/>
  <c r="D598" i="34"/>
  <c r="F598" i="34"/>
  <c r="G598" i="34"/>
  <c r="H598" i="34"/>
  <c r="I598" i="34"/>
  <c r="J598" i="34"/>
  <c r="K598" i="34"/>
  <c r="L598" i="34"/>
  <c r="M598" i="34"/>
  <c r="N598" i="34"/>
  <c r="O598" i="34"/>
  <c r="P598" i="34"/>
  <c r="Q598" i="34"/>
  <c r="R598" i="34"/>
  <c r="S598" i="34"/>
  <c r="T598" i="34"/>
  <c r="U598" i="34"/>
  <c r="V598" i="34"/>
  <c r="W598" i="34"/>
  <c r="X598" i="34"/>
  <c r="Y598" i="34"/>
  <c r="Z598" i="34"/>
  <c r="M211" i="23" s="1"/>
  <c r="AA598" i="34"/>
  <c r="N211" i="23" s="1"/>
  <c r="AB598" i="34"/>
  <c r="O211" i="23" s="1"/>
  <c r="AC598" i="34"/>
  <c r="P211" i="23" s="1"/>
  <c r="AD598" i="34"/>
  <c r="Q211" i="23" s="1"/>
  <c r="B599" i="34"/>
  <c r="C212" i="23" s="1"/>
  <c r="C599" i="34"/>
  <c r="D212" i="23" s="1"/>
  <c r="D599" i="34"/>
  <c r="F599" i="34"/>
  <c r="G599" i="34"/>
  <c r="H599" i="34"/>
  <c r="I599" i="34"/>
  <c r="J599" i="34"/>
  <c r="K599" i="34"/>
  <c r="L599" i="34"/>
  <c r="M599" i="34"/>
  <c r="N599" i="34"/>
  <c r="O599" i="34"/>
  <c r="P599" i="34"/>
  <c r="Q599" i="34"/>
  <c r="R599" i="34"/>
  <c r="S599" i="34"/>
  <c r="T599" i="34"/>
  <c r="U599" i="34"/>
  <c r="V599" i="34"/>
  <c r="W599" i="34"/>
  <c r="X599" i="34"/>
  <c r="Y599" i="34"/>
  <c r="Z599" i="34"/>
  <c r="M212" i="23" s="1"/>
  <c r="AA599" i="34"/>
  <c r="N212" i="23" s="1"/>
  <c r="AB599" i="34"/>
  <c r="O212" i="23" s="1"/>
  <c r="AC599" i="34"/>
  <c r="P212" i="23" s="1"/>
  <c r="AD599" i="34"/>
  <c r="Q212" i="23" s="1"/>
  <c r="B600" i="34"/>
  <c r="C213" i="23" s="1"/>
  <c r="C600" i="34"/>
  <c r="D213" i="23" s="1"/>
  <c r="D600" i="34"/>
  <c r="F600" i="34"/>
  <c r="G600" i="34"/>
  <c r="H600" i="34"/>
  <c r="I600" i="34"/>
  <c r="J600" i="34"/>
  <c r="K600" i="34"/>
  <c r="L600" i="34"/>
  <c r="M600" i="34"/>
  <c r="N600" i="34"/>
  <c r="O600" i="34"/>
  <c r="P600" i="34"/>
  <c r="Q600" i="34"/>
  <c r="R600" i="34"/>
  <c r="S600" i="34"/>
  <c r="T600" i="34"/>
  <c r="U600" i="34"/>
  <c r="V600" i="34"/>
  <c r="W600" i="34"/>
  <c r="X600" i="34"/>
  <c r="Y600" i="34"/>
  <c r="Z600" i="34"/>
  <c r="M213" i="23" s="1"/>
  <c r="AA600" i="34"/>
  <c r="N213" i="23" s="1"/>
  <c r="AB600" i="34"/>
  <c r="O213" i="23" s="1"/>
  <c r="AC600" i="34"/>
  <c r="P213" i="23" s="1"/>
  <c r="AD600" i="34"/>
  <c r="Q213" i="23" s="1"/>
  <c r="B601" i="34"/>
  <c r="C214" i="23" s="1"/>
  <c r="C601" i="34"/>
  <c r="D214" i="23" s="1"/>
  <c r="D601" i="34"/>
  <c r="F601" i="34"/>
  <c r="G601" i="34"/>
  <c r="H601" i="34"/>
  <c r="I601" i="34"/>
  <c r="J601" i="34"/>
  <c r="K601" i="34"/>
  <c r="L601" i="34"/>
  <c r="M601" i="34"/>
  <c r="N601" i="34"/>
  <c r="O601" i="34"/>
  <c r="P601" i="34"/>
  <c r="Q601" i="34"/>
  <c r="R601" i="34"/>
  <c r="S601" i="34"/>
  <c r="T601" i="34"/>
  <c r="U601" i="34"/>
  <c r="V601" i="34"/>
  <c r="W601" i="34"/>
  <c r="X601" i="34"/>
  <c r="Y601" i="34"/>
  <c r="Z601" i="34"/>
  <c r="M214" i="23" s="1"/>
  <c r="AA601" i="34"/>
  <c r="N214" i="23" s="1"/>
  <c r="AB601" i="34"/>
  <c r="O214" i="23" s="1"/>
  <c r="AC601" i="34"/>
  <c r="P214" i="23" s="1"/>
  <c r="AD601" i="34"/>
  <c r="Q214" i="23" s="1"/>
  <c r="B602" i="34"/>
  <c r="C215" i="23" s="1"/>
  <c r="C602" i="34"/>
  <c r="D215" i="23" s="1"/>
  <c r="D602" i="34"/>
  <c r="F602" i="34"/>
  <c r="G602" i="34"/>
  <c r="H602" i="34"/>
  <c r="I602" i="34"/>
  <c r="J602" i="34"/>
  <c r="K602" i="34"/>
  <c r="L602" i="34"/>
  <c r="M602" i="34"/>
  <c r="N602" i="34"/>
  <c r="O602" i="34"/>
  <c r="P602" i="34"/>
  <c r="Q602" i="34"/>
  <c r="R602" i="34"/>
  <c r="S602" i="34"/>
  <c r="T602" i="34"/>
  <c r="U602" i="34"/>
  <c r="V602" i="34"/>
  <c r="W602" i="34"/>
  <c r="X602" i="34"/>
  <c r="Y602" i="34"/>
  <c r="Z602" i="34"/>
  <c r="M215" i="23" s="1"/>
  <c r="AA602" i="34"/>
  <c r="N215" i="23" s="1"/>
  <c r="AB602" i="34"/>
  <c r="O215" i="23" s="1"/>
  <c r="AC602" i="34"/>
  <c r="P215" i="23" s="1"/>
  <c r="AD602" i="34"/>
  <c r="Q215" i="23" s="1"/>
  <c r="B603" i="34"/>
  <c r="C216" i="23" s="1"/>
  <c r="C603" i="34"/>
  <c r="D216" i="23" s="1"/>
  <c r="D603" i="34"/>
  <c r="F603" i="34"/>
  <c r="G603" i="34"/>
  <c r="H603" i="34"/>
  <c r="I603" i="34"/>
  <c r="J603" i="34"/>
  <c r="K603" i="34"/>
  <c r="L603" i="34"/>
  <c r="M603" i="34"/>
  <c r="N603" i="34"/>
  <c r="O603" i="34"/>
  <c r="P603" i="34"/>
  <c r="Q603" i="34"/>
  <c r="R603" i="34"/>
  <c r="S603" i="34"/>
  <c r="T603" i="34"/>
  <c r="U603" i="34"/>
  <c r="V603" i="34"/>
  <c r="W603" i="34"/>
  <c r="X603" i="34"/>
  <c r="Y603" i="34"/>
  <c r="Z603" i="34"/>
  <c r="M216" i="23" s="1"/>
  <c r="AA603" i="34"/>
  <c r="N216" i="23" s="1"/>
  <c r="AB603" i="34"/>
  <c r="O216" i="23" s="1"/>
  <c r="AC603" i="34"/>
  <c r="P216" i="23" s="1"/>
  <c r="AD603" i="34"/>
  <c r="Q216" i="23" s="1"/>
  <c r="B604" i="34"/>
  <c r="C217" i="23" s="1"/>
  <c r="C604" i="34"/>
  <c r="D217" i="23" s="1"/>
  <c r="D604" i="34"/>
  <c r="F604" i="34"/>
  <c r="G604" i="34"/>
  <c r="H604" i="34"/>
  <c r="I604" i="34"/>
  <c r="J604" i="34"/>
  <c r="K604" i="34"/>
  <c r="L604" i="34"/>
  <c r="M604" i="34"/>
  <c r="N604" i="34"/>
  <c r="O604" i="34"/>
  <c r="P604" i="34"/>
  <c r="Q604" i="34"/>
  <c r="R604" i="34"/>
  <c r="S604" i="34"/>
  <c r="T604" i="34"/>
  <c r="U604" i="34"/>
  <c r="V604" i="34"/>
  <c r="W604" i="34"/>
  <c r="X604" i="34"/>
  <c r="Y604" i="34"/>
  <c r="Z604" i="34"/>
  <c r="M217" i="23" s="1"/>
  <c r="AA604" i="34"/>
  <c r="N217" i="23" s="1"/>
  <c r="AB604" i="34"/>
  <c r="O217" i="23" s="1"/>
  <c r="AC604" i="34"/>
  <c r="P217" i="23" s="1"/>
  <c r="AD604" i="34"/>
  <c r="Q217" i="23" s="1"/>
  <c r="B605" i="34"/>
  <c r="C218" i="23" s="1"/>
  <c r="C605" i="34"/>
  <c r="D218" i="23" s="1"/>
  <c r="D605" i="34"/>
  <c r="F605" i="34"/>
  <c r="G605" i="34"/>
  <c r="H605" i="34"/>
  <c r="I605" i="34"/>
  <c r="J605" i="34"/>
  <c r="K605" i="34"/>
  <c r="L605" i="34"/>
  <c r="M605" i="34"/>
  <c r="N605" i="34"/>
  <c r="O605" i="34"/>
  <c r="P605" i="34"/>
  <c r="Q605" i="34"/>
  <c r="R605" i="34"/>
  <c r="S605" i="34"/>
  <c r="T605" i="34"/>
  <c r="U605" i="34"/>
  <c r="V605" i="34"/>
  <c r="W605" i="34"/>
  <c r="X605" i="34"/>
  <c r="Y605" i="34"/>
  <c r="Z605" i="34"/>
  <c r="M218" i="23" s="1"/>
  <c r="AA605" i="34"/>
  <c r="N218" i="23" s="1"/>
  <c r="AB605" i="34"/>
  <c r="O218" i="23" s="1"/>
  <c r="AC605" i="34"/>
  <c r="P218" i="23" s="1"/>
  <c r="AD605" i="34"/>
  <c r="Q218" i="23" s="1"/>
  <c r="B606" i="34"/>
  <c r="C219" i="23" s="1"/>
  <c r="C606" i="34"/>
  <c r="D219" i="23" s="1"/>
  <c r="D606" i="34"/>
  <c r="F606" i="34"/>
  <c r="G606" i="34"/>
  <c r="H606" i="34"/>
  <c r="I606" i="34"/>
  <c r="J606" i="34"/>
  <c r="K606" i="34"/>
  <c r="L606" i="34"/>
  <c r="M606" i="34"/>
  <c r="N606" i="34"/>
  <c r="O606" i="34"/>
  <c r="P606" i="34"/>
  <c r="Q606" i="34"/>
  <c r="R606" i="34"/>
  <c r="S606" i="34"/>
  <c r="T606" i="34"/>
  <c r="U606" i="34"/>
  <c r="V606" i="34"/>
  <c r="W606" i="34"/>
  <c r="X606" i="34"/>
  <c r="Y606" i="34"/>
  <c r="Z606" i="34"/>
  <c r="M219" i="23" s="1"/>
  <c r="AA606" i="34"/>
  <c r="N219" i="23" s="1"/>
  <c r="AB606" i="34"/>
  <c r="O219" i="23" s="1"/>
  <c r="AC606" i="34"/>
  <c r="P219" i="23" s="1"/>
  <c r="AD606" i="34"/>
  <c r="Q219" i="23" s="1"/>
  <c r="B607" i="34"/>
  <c r="C220" i="23" s="1"/>
  <c r="C607" i="34"/>
  <c r="D220" i="23" s="1"/>
  <c r="D607" i="34"/>
  <c r="F607" i="34"/>
  <c r="G607" i="34"/>
  <c r="H607" i="34"/>
  <c r="I607" i="34"/>
  <c r="J607" i="34"/>
  <c r="K607" i="34"/>
  <c r="L607" i="34"/>
  <c r="M607" i="34"/>
  <c r="N607" i="34"/>
  <c r="O607" i="34"/>
  <c r="P607" i="34"/>
  <c r="Q607" i="34"/>
  <c r="R607" i="34"/>
  <c r="S607" i="34"/>
  <c r="T607" i="34"/>
  <c r="U607" i="34"/>
  <c r="V607" i="34"/>
  <c r="W607" i="34"/>
  <c r="X607" i="34"/>
  <c r="Y607" i="34"/>
  <c r="Z607" i="34"/>
  <c r="M220" i="23" s="1"/>
  <c r="AA607" i="34"/>
  <c r="N220" i="23" s="1"/>
  <c r="AB607" i="34"/>
  <c r="O220" i="23" s="1"/>
  <c r="AC607" i="34"/>
  <c r="P220" i="23" s="1"/>
  <c r="AD607" i="34"/>
  <c r="Q220" i="23" s="1"/>
  <c r="B608" i="34"/>
  <c r="C221" i="23" s="1"/>
  <c r="C608" i="34"/>
  <c r="D221" i="23" s="1"/>
  <c r="D608" i="34"/>
  <c r="F608" i="34"/>
  <c r="G608" i="34"/>
  <c r="H608" i="34"/>
  <c r="I608" i="34"/>
  <c r="J608" i="34"/>
  <c r="K608" i="34"/>
  <c r="L608" i="34"/>
  <c r="M608" i="34"/>
  <c r="N608" i="34"/>
  <c r="O608" i="34"/>
  <c r="P608" i="34"/>
  <c r="Q608" i="34"/>
  <c r="R608" i="34"/>
  <c r="S608" i="34"/>
  <c r="T608" i="34"/>
  <c r="U608" i="34"/>
  <c r="V608" i="34"/>
  <c r="W608" i="34"/>
  <c r="X608" i="34"/>
  <c r="Y608" i="34"/>
  <c r="Z608" i="34"/>
  <c r="M221" i="23" s="1"/>
  <c r="AA608" i="34"/>
  <c r="N221" i="23" s="1"/>
  <c r="AB608" i="34"/>
  <c r="O221" i="23" s="1"/>
  <c r="AC608" i="34"/>
  <c r="P221" i="23" s="1"/>
  <c r="AD608" i="34"/>
  <c r="Q221" i="23" s="1"/>
  <c r="B609" i="34"/>
  <c r="C222" i="23" s="1"/>
  <c r="C609" i="34"/>
  <c r="D222" i="23" s="1"/>
  <c r="D609" i="34"/>
  <c r="F609" i="34"/>
  <c r="G609" i="34"/>
  <c r="H609" i="34"/>
  <c r="I609" i="34"/>
  <c r="J609" i="34"/>
  <c r="K609" i="34"/>
  <c r="L609" i="34"/>
  <c r="M609" i="34"/>
  <c r="N609" i="34"/>
  <c r="O609" i="34"/>
  <c r="P609" i="34"/>
  <c r="Q609" i="34"/>
  <c r="R609" i="34"/>
  <c r="S609" i="34"/>
  <c r="T609" i="34"/>
  <c r="U609" i="34"/>
  <c r="V609" i="34"/>
  <c r="W609" i="34"/>
  <c r="X609" i="34"/>
  <c r="Y609" i="34"/>
  <c r="Z609" i="34"/>
  <c r="M222" i="23" s="1"/>
  <c r="AA609" i="34"/>
  <c r="N222" i="23" s="1"/>
  <c r="AB609" i="34"/>
  <c r="O222" i="23" s="1"/>
  <c r="AC609" i="34"/>
  <c r="P222" i="23" s="1"/>
  <c r="AD609" i="34"/>
  <c r="Q222" i="23" s="1"/>
  <c r="B610" i="34"/>
  <c r="C223" i="23" s="1"/>
  <c r="C610" i="34"/>
  <c r="D223" i="23" s="1"/>
  <c r="D610" i="34"/>
  <c r="F610" i="34"/>
  <c r="G610" i="34"/>
  <c r="H610" i="34"/>
  <c r="I610" i="34"/>
  <c r="J610" i="34"/>
  <c r="K610" i="34"/>
  <c r="L610" i="34"/>
  <c r="M610" i="34"/>
  <c r="N610" i="34"/>
  <c r="O610" i="34"/>
  <c r="P610" i="34"/>
  <c r="Q610" i="34"/>
  <c r="R610" i="34"/>
  <c r="S610" i="34"/>
  <c r="T610" i="34"/>
  <c r="U610" i="34"/>
  <c r="V610" i="34"/>
  <c r="W610" i="34"/>
  <c r="X610" i="34"/>
  <c r="Y610" i="34"/>
  <c r="Z610" i="34"/>
  <c r="M223" i="23" s="1"/>
  <c r="AA610" i="34"/>
  <c r="N223" i="23" s="1"/>
  <c r="AB610" i="34"/>
  <c r="O223" i="23" s="1"/>
  <c r="AC610" i="34"/>
  <c r="P223" i="23" s="1"/>
  <c r="AD610" i="34"/>
  <c r="Q223" i="23" s="1"/>
  <c r="B611" i="34"/>
  <c r="C224" i="23" s="1"/>
  <c r="C611" i="34"/>
  <c r="D224" i="23" s="1"/>
  <c r="D611" i="34"/>
  <c r="F611" i="34"/>
  <c r="G611" i="34"/>
  <c r="H611" i="34"/>
  <c r="I611" i="34"/>
  <c r="J611" i="34"/>
  <c r="K611" i="34"/>
  <c r="L611" i="34"/>
  <c r="M611" i="34"/>
  <c r="N611" i="34"/>
  <c r="O611" i="34"/>
  <c r="P611" i="34"/>
  <c r="Q611" i="34"/>
  <c r="R611" i="34"/>
  <c r="S611" i="34"/>
  <c r="T611" i="34"/>
  <c r="U611" i="34"/>
  <c r="V611" i="34"/>
  <c r="W611" i="34"/>
  <c r="X611" i="34"/>
  <c r="Y611" i="34"/>
  <c r="Z611" i="34"/>
  <c r="M224" i="23" s="1"/>
  <c r="AA611" i="34"/>
  <c r="N224" i="23" s="1"/>
  <c r="AB611" i="34"/>
  <c r="O224" i="23" s="1"/>
  <c r="AC611" i="34"/>
  <c r="P224" i="23" s="1"/>
  <c r="AD611" i="34"/>
  <c r="Q224" i="23" s="1"/>
  <c r="B612" i="34"/>
  <c r="C225" i="23" s="1"/>
  <c r="C612" i="34"/>
  <c r="D225" i="23" s="1"/>
  <c r="D612" i="34"/>
  <c r="F612" i="34"/>
  <c r="G612" i="34"/>
  <c r="H612" i="34"/>
  <c r="I612" i="34"/>
  <c r="J612" i="34"/>
  <c r="K612" i="34"/>
  <c r="L612" i="34"/>
  <c r="M612" i="34"/>
  <c r="N612" i="34"/>
  <c r="O612" i="34"/>
  <c r="P612" i="34"/>
  <c r="Q612" i="34"/>
  <c r="R612" i="34"/>
  <c r="S612" i="34"/>
  <c r="T612" i="34"/>
  <c r="U612" i="34"/>
  <c r="V612" i="34"/>
  <c r="W612" i="34"/>
  <c r="X612" i="34"/>
  <c r="Y612" i="34"/>
  <c r="Z612" i="34"/>
  <c r="M225" i="23" s="1"/>
  <c r="AA612" i="34"/>
  <c r="N225" i="23" s="1"/>
  <c r="AB612" i="34"/>
  <c r="O225" i="23" s="1"/>
  <c r="AC612" i="34"/>
  <c r="P225" i="23" s="1"/>
  <c r="AD612" i="34"/>
  <c r="Q225" i="23" s="1"/>
  <c r="B613" i="34"/>
  <c r="C226" i="23" s="1"/>
  <c r="C613" i="34"/>
  <c r="D226" i="23" s="1"/>
  <c r="D613" i="34"/>
  <c r="F613" i="34"/>
  <c r="G613" i="34"/>
  <c r="H613" i="34"/>
  <c r="I613" i="34"/>
  <c r="J613" i="34"/>
  <c r="K613" i="34"/>
  <c r="L613" i="34"/>
  <c r="M613" i="34"/>
  <c r="N613" i="34"/>
  <c r="O613" i="34"/>
  <c r="P613" i="34"/>
  <c r="Q613" i="34"/>
  <c r="R613" i="34"/>
  <c r="S613" i="34"/>
  <c r="T613" i="34"/>
  <c r="U613" i="34"/>
  <c r="V613" i="34"/>
  <c r="W613" i="34"/>
  <c r="X613" i="34"/>
  <c r="Y613" i="34"/>
  <c r="Z613" i="34"/>
  <c r="M226" i="23" s="1"/>
  <c r="AA613" i="34"/>
  <c r="N226" i="23" s="1"/>
  <c r="AB613" i="34"/>
  <c r="O226" i="23" s="1"/>
  <c r="AC613" i="34"/>
  <c r="P226" i="23" s="1"/>
  <c r="AD613" i="34"/>
  <c r="Q226" i="23" s="1"/>
  <c r="B614" i="34"/>
  <c r="C227" i="23" s="1"/>
  <c r="C614" i="34"/>
  <c r="D227" i="23" s="1"/>
  <c r="D614" i="34"/>
  <c r="F614" i="34"/>
  <c r="G614" i="34"/>
  <c r="H614" i="34"/>
  <c r="I614" i="34"/>
  <c r="J614" i="34"/>
  <c r="K614" i="34"/>
  <c r="L614" i="34"/>
  <c r="M614" i="34"/>
  <c r="N614" i="34"/>
  <c r="O614" i="34"/>
  <c r="P614" i="34"/>
  <c r="Q614" i="34"/>
  <c r="R614" i="34"/>
  <c r="S614" i="34"/>
  <c r="T614" i="34"/>
  <c r="U614" i="34"/>
  <c r="V614" i="34"/>
  <c r="W614" i="34"/>
  <c r="X614" i="34"/>
  <c r="Y614" i="34"/>
  <c r="Z614" i="34"/>
  <c r="M227" i="23" s="1"/>
  <c r="AA614" i="34"/>
  <c r="N227" i="23" s="1"/>
  <c r="AB614" i="34"/>
  <c r="O227" i="23" s="1"/>
  <c r="AC614" i="34"/>
  <c r="P227" i="23" s="1"/>
  <c r="AD614" i="34"/>
  <c r="Q227" i="23" s="1"/>
  <c r="B615" i="34"/>
  <c r="C228" i="23" s="1"/>
  <c r="C615" i="34"/>
  <c r="D228" i="23" s="1"/>
  <c r="D615" i="34"/>
  <c r="F615" i="34"/>
  <c r="G615" i="34"/>
  <c r="H615" i="34"/>
  <c r="I615" i="34"/>
  <c r="J615" i="34"/>
  <c r="K615" i="34"/>
  <c r="L615" i="34"/>
  <c r="M615" i="34"/>
  <c r="N615" i="34"/>
  <c r="O615" i="34"/>
  <c r="P615" i="34"/>
  <c r="Q615" i="34"/>
  <c r="R615" i="34"/>
  <c r="S615" i="34"/>
  <c r="T615" i="34"/>
  <c r="U615" i="34"/>
  <c r="V615" i="34"/>
  <c r="W615" i="34"/>
  <c r="X615" i="34"/>
  <c r="Y615" i="34"/>
  <c r="Z615" i="34"/>
  <c r="M228" i="23" s="1"/>
  <c r="AA615" i="34"/>
  <c r="N228" i="23" s="1"/>
  <c r="AB615" i="34"/>
  <c r="O228" i="23" s="1"/>
  <c r="AC615" i="34"/>
  <c r="P228" i="23" s="1"/>
  <c r="AD615" i="34"/>
  <c r="Q228" i="23" s="1"/>
  <c r="B616" i="34"/>
  <c r="C229" i="23" s="1"/>
  <c r="C616" i="34"/>
  <c r="D229" i="23" s="1"/>
  <c r="D616" i="34"/>
  <c r="F616" i="34"/>
  <c r="G616" i="34"/>
  <c r="H616" i="34"/>
  <c r="I616" i="34"/>
  <c r="J616" i="34"/>
  <c r="K616" i="34"/>
  <c r="L616" i="34"/>
  <c r="M616" i="34"/>
  <c r="N616" i="34"/>
  <c r="O616" i="34"/>
  <c r="P616" i="34"/>
  <c r="Q616" i="34"/>
  <c r="R616" i="34"/>
  <c r="S616" i="34"/>
  <c r="T616" i="34"/>
  <c r="U616" i="34"/>
  <c r="V616" i="34"/>
  <c r="W616" i="34"/>
  <c r="X616" i="34"/>
  <c r="Y616" i="34"/>
  <c r="Z616" i="34"/>
  <c r="M229" i="23" s="1"/>
  <c r="AA616" i="34"/>
  <c r="N229" i="23" s="1"/>
  <c r="AB616" i="34"/>
  <c r="O229" i="23" s="1"/>
  <c r="AC616" i="34"/>
  <c r="P229" i="23" s="1"/>
  <c r="AD616" i="34"/>
  <c r="Q229" i="23" s="1"/>
  <c r="B617" i="34"/>
  <c r="C230" i="23" s="1"/>
  <c r="C617" i="34"/>
  <c r="D230" i="23" s="1"/>
  <c r="D617" i="34"/>
  <c r="F617" i="34"/>
  <c r="G617" i="34"/>
  <c r="H617" i="34"/>
  <c r="I617" i="34"/>
  <c r="J617" i="34"/>
  <c r="K617" i="34"/>
  <c r="L617" i="34"/>
  <c r="M617" i="34"/>
  <c r="N617" i="34"/>
  <c r="O617" i="34"/>
  <c r="P617" i="34"/>
  <c r="Q617" i="34"/>
  <c r="R617" i="34"/>
  <c r="S617" i="34"/>
  <c r="T617" i="34"/>
  <c r="U617" i="34"/>
  <c r="V617" i="34"/>
  <c r="W617" i="34"/>
  <c r="X617" i="34"/>
  <c r="Y617" i="34"/>
  <c r="Z617" i="34"/>
  <c r="M230" i="23" s="1"/>
  <c r="AA617" i="34"/>
  <c r="N230" i="23" s="1"/>
  <c r="AB617" i="34"/>
  <c r="O230" i="23" s="1"/>
  <c r="AC617" i="34"/>
  <c r="P230" i="23" s="1"/>
  <c r="AD617" i="34"/>
  <c r="Q230" i="23" s="1"/>
  <c r="B618" i="34"/>
  <c r="C231" i="23" s="1"/>
  <c r="C618" i="34"/>
  <c r="D231" i="23" s="1"/>
  <c r="D618" i="34"/>
  <c r="F618" i="34"/>
  <c r="G618" i="34"/>
  <c r="H618" i="34"/>
  <c r="I618" i="34"/>
  <c r="J618" i="34"/>
  <c r="K618" i="34"/>
  <c r="L618" i="34"/>
  <c r="M618" i="34"/>
  <c r="N618" i="34"/>
  <c r="O618" i="34"/>
  <c r="P618" i="34"/>
  <c r="Q618" i="34"/>
  <c r="R618" i="34"/>
  <c r="S618" i="34"/>
  <c r="T618" i="34"/>
  <c r="U618" i="34"/>
  <c r="V618" i="34"/>
  <c r="W618" i="34"/>
  <c r="X618" i="34"/>
  <c r="Y618" i="34"/>
  <c r="Z618" i="34"/>
  <c r="M231" i="23" s="1"/>
  <c r="AA618" i="34"/>
  <c r="N231" i="23" s="1"/>
  <c r="AB618" i="34"/>
  <c r="O231" i="23" s="1"/>
  <c r="AC618" i="34"/>
  <c r="P231" i="23" s="1"/>
  <c r="AD618" i="34"/>
  <c r="Q231" i="23" s="1"/>
  <c r="B619" i="34"/>
  <c r="C232" i="23" s="1"/>
  <c r="C619" i="34"/>
  <c r="D232" i="23" s="1"/>
  <c r="D619" i="34"/>
  <c r="F619" i="34"/>
  <c r="G619" i="34"/>
  <c r="H619" i="34"/>
  <c r="I619" i="34"/>
  <c r="J619" i="34"/>
  <c r="K619" i="34"/>
  <c r="L619" i="34"/>
  <c r="M619" i="34"/>
  <c r="N619" i="34"/>
  <c r="O619" i="34"/>
  <c r="P619" i="34"/>
  <c r="Q619" i="34"/>
  <c r="R619" i="34"/>
  <c r="S619" i="34"/>
  <c r="T619" i="34"/>
  <c r="U619" i="34"/>
  <c r="V619" i="34"/>
  <c r="W619" i="34"/>
  <c r="X619" i="34"/>
  <c r="Y619" i="34"/>
  <c r="Z619" i="34"/>
  <c r="M232" i="23" s="1"/>
  <c r="AA619" i="34"/>
  <c r="N232" i="23" s="1"/>
  <c r="AB619" i="34"/>
  <c r="O232" i="23" s="1"/>
  <c r="AC619" i="34"/>
  <c r="P232" i="23" s="1"/>
  <c r="AD619" i="34"/>
  <c r="Q232" i="23" s="1"/>
  <c r="B620" i="34"/>
  <c r="C233" i="23" s="1"/>
  <c r="C620" i="34"/>
  <c r="D233" i="23" s="1"/>
  <c r="D620" i="34"/>
  <c r="F620" i="34"/>
  <c r="G620" i="34"/>
  <c r="H620" i="34"/>
  <c r="I620" i="34"/>
  <c r="J620" i="34"/>
  <c r="K620" i="34"/>
  <c r="L620" i="34"/>
  <c r="M620" i="34"/>
  <c r="N620" i="34"/>
  <c r="O620" i="34"/>
  <c r="P620" i="34"/>
  <c r="Q620" i="34"/>
  <c r="R620" i="34"/>
  <c r="S620" i="34"/>
  <c r="T620" i="34"/>
  <c r="U620" i="34"/>
  <c r="V620" i="34"/>
  <c r="W620" i="34"/>
  <c r="X620" i="34"/>
  <c r="Y620" i="34"/>
  <c r="Z620" i="34"/>
  <c r="M233" i="23" s="1"/>
  <c r="AA620" i="34"/>
  <c r="N233" i="23" s="1"/>
  <c r="AB620" i="34"/>
  <c r="O233" i="23" s="1"/>
  <c r="AC620" i="34"/>
  <c r="P233" i="23" s="1"/>
  <c r="AD620" i="34"/>
  <c r="Q233" i="23" s="1"/>
  <c r="B621" i="34"/>
  <c r="C234" i="23" s="1"/>
  <c r="C621" i="34"/>
  <c r="D234" i="23" s="1"/>
  <c r="D621" i="34"/>
  <c r="F621" i="34"/>
  <c r="G621" i="34"/>
  <c r="H621" i="34"/>
  <c r="I621" i="34"/>
  <c r="J621" i="34"/>
  <c r="K621" i="34"/>
  <c r="L621" i="34"/>
  <c r="M621" i="34"/>
  <c r="N621" i="34"/>
  <c r="O621" i="34"/>
  <c r="P621" i="34"/>
  <c r="Q621" i="34"/>
  <c r="R621" i="34"/>
  <c r="S621" i="34"/>
  <c r="T621" i="34"/>
  <c r="U621" i="34"/>
  <c r="V621" i="34"/>
  <c r="W621" i="34"/>
  <c r="X621" i="34"/>
  <c r="Y621" i="34"/>
  <c r="Z621" i="34"/>
  <c r="M234" i="23" s="1"/>
  <c r="AA621" i="34"/>
  <c r="N234" i="23" s="1"/>
  <c r="AB621" i="34"/>
  <c r="O234" i="23" s="1"/>
  <c r="AC621" i="34"/>
  <c r="P234" i="23" s="1"/>
  <c r="AD621" i="34"/>
  <c r="Q234" i="23" s="1"/>
  <c r="B622" i="34"/>
  <c r="C235" i="23" s="1"/>
  <c r="C622" i="34"/>
  <c r="D235" i="23" s="1"/>
  <c r="D622" i="34"/>
  <c r="F622" i="34"/>
  <c r="G622" i="34"/>
  <c r="H622" i="34"/>
  <c r="I622" i="34"/>
  <c r="J622" i="34"/>
  <c r="K622" i="34"/>
  <c r="L622" i="34"/>
  <c r="M622" i="34"/>
  <c r="N622" i="34"/>
  <c r="O622" i="34"/>
  <c r="P622" i="34"/>
  <c r="Q622" i="34"/>
  <c r="R622" i="34"/>
  <c r="S622" i="34"/>
  <c r="T622" i="34"/>
  <c r="U622" i="34"/>
  <c r="V622" i="34"/>
  <c r="W622" i="34"/>
  <c r="X622" i="34"/>
  <c r="Y622" i="34"/>
  <c r="Z622" i="34"/>
  <c r="M235" i="23" s="1"/>
  <c r="AA622" i="34"/>
  <c r="N235" i="23" s="1"/>
  <c r="AB622" i="34"/>
  <c r="O235" i="23" s="1"/>
  <c r="AC622" i="34"/>
  <c r="P235" i="23" s="1"/>
  <c r="AD622" i="34"/>
  <c r="Q235" i="23" s="1"/>
  <c r="B623" i="34"/>
  <c r="C236" i="23" s="1"/>
  <c r="C623" i="34"/>
  <c r="D236" i="23" s="1"/>
  <c r="D623" i="34"/>
  <c r="F623" i="34"/>
  <c r="G623" i="34"/>
  <c r="H623" i="34"/>
  <c r="I623" i="34"/>
  <c r="J623" i="34"/>
  <c r="K623" i="34"/>
  <c r="L623" i="34"/>
  <c r="M623" i="34"/>
  <c r="N623" i="34"/>
  <c r="O623" i="34"/>
  <c r="P623" i="34"/>
  <c r="Q623" i="34"/>
  <c r="R623" i="34"/>
  <c r="S623" i="34"/>
  <c r="T623" i="34"/>
  <c r="U623" i="34"/>
  <c r="V623" i="34"/>
  <c r="W623" i="34"/>
  <c r="X623" i="34"/>
  <c r="Y623" i="34"/>
  <c r="Z623" i="34"/>
  <c r="M236" i="23" s="1"/>
  <c r="AA623" i="34"/>
  <c r="N236" i="23" s="1"/>
  <c r="AB623" i="34"/>
  <c r="O236" i="23" s="1"/>
  <c r="AC623" i="34"/>
  <c r="P236" i="23" s="1"/>
  <c r="AD623" i="34"/>
  <c r="Q236" i="23" s="1"/>
  <c r="B624" i="34"/>
  <c r="C237" i="23" s="1"/>
  <c r="C624" i="34"/>
  <c r="D237" i="23" s="1"/>
  <c r="D624" i="34"/>
  <c r="F624" i="34"/>
  <c r="G624" i="34"/>
  <c r="H624" i="34"/>
  <c r="I624" i="34"/>
  <c r="J624" i="34"/>
  <c r="K624" i="34"/>
  <c r="L624" i="34"/>
  <c r="M624" i="34"/>
  <c r="N624" i="34"/>
  <c r="O624" i="34"/>
  <c r="P624" i="34"/>
  <c r="Q624" i="34"/>
  <c r="R624" i="34"/>
  <c r="S624" i="34"/>
  <c r="T624" i="34"/>
  <c r="U624" i="34"/>
  <c r="V624" i="34"/>
  <c r="W624" i="34"/>
  <c r="X624" i="34"/>
  <c r="Y624" i="34"/>
  <c r="Z624" i="34"/>
  <c r="M237" i="23" s="1"/>
  <c r="AA624" i="34"/>
  <c r="N237" i="23" s="1"/>
  <c r="AB624" i="34"/>
  <c r="O237" i="23" s="1"/>
  <c r="AC624" i="34"/>
  <c r="P237" i="23" s="1"/>
  <c r="AD624" i="34"/>
  <c r="Q237" i="23" s="1"/>
  <c r="B625" i="34"/>
  <c r="C238" i="23" s="1"/>
  <c r="C625" i="34"/>
  <c r="D238" i="23" s="1"/>
  <c r="D625" i="34"/>
  <c r="F625" i="34"/>
  <c r="G625" i="34"/>
  <c r="H625" i="34"/>
  <c r="I625" i="34"/>
  <c r="J625" i="34"/>
  <c r="K625" i="34"/>
  <c r="L625" i="34"/>
  <c r="M625" i="34"/>
  <c r="N625" i="34"/>
  <c r="O625" i="34"/>
  <c r="P625" i="34"/>
  <c r="Q625" i="34"/>
  <c r="R625" i="34"/>
  <c r="S625" i="34"/>
  <c r="T625" i="34"/>
  <c r="U625" i="34"/>
  <c r="V625" i="34"/>
  <c r="W625" i="34"/>
  <c r="X625" i="34"/>
  <c r="Y625" i="34"/>
  <c r="Z625" i="34"/>
  <c r="M238" i="23" s="1"/>
  <c r="AA625" i="34"/>
  <c r="N238" i="23" s="1"/>
  <c r="AB625" i="34"/>
  <c r="O238" i="23" s="1"/>
  <c r="AC625" i="34"/>
  <c r="P238" i="23" s="1"/>
  <c r="AD625" i="34"/>
  <c r="Q238" i="23" s="1"/>
  <c r="B626" i="34"/>
  <c r="C239" i="23" s="1"/>
  <c r="C626" i="34"/>
  <c r="D239" i="23" s="1"/>
  <c r="D626" i="34"/>
  <c r="F626" i="34"/>
  <c r="G626" i="34"/>
  <c r="H626" i="34"/>
  <c r="I626" i="34"/>
  <c r="J626" i="34"/>
  <c r="K626" i="34"/>
  <c r="L626" i="34"/>
  <c r="M626" i="34"/>
  <c r="N626" i="34"/>
  <c r="O626" i="34"/>
  <c r="P626" i="34"/>
  <c r="Q626" i="34"/>
  <c r="R626" i="34"/>
  <c r="S626" i="34"/>
  <c r="T626" i="34"/>
  <c r="U626" i="34"/>
  <c r="V626" i="34"/>
  <c r="W626" i="34"/>
  <c r="X626" i="34"/>
  <c r="Y626" i="34"/>
  <c r="Z626" i="34"/>
  <c r="M239" i="23" s="1"/>
  <c r="AA626" i="34"/>
  <c r="N239" i="23" s="1"/>
  <c r="AB626" i="34"/>
  <c r="O239" i="23" s="1"/>
  <c r="AC626" i="34"/>
  <c r="P239" i="23" s="1"/>
  <c r="AD626" i="34"/>
  <c r="Q239" i="23" s="1"/>
  <c r="B627" i="34"/>
  <c r="C240" i="23" s="1"/>
  <c r="C627" i="34"/>
  <c r="D240" i="23" s="1"/>
  <c r="D627" i="34"/>
  <c r="F627" i="34"/>
  <c r="G627" i="34"/>
  <c r="H627" i="34"/>
  <c r="I627" i="34"/>
  <c r="J627" i="34"/>
  <c r="K627" i="34"/>
  <c r="L627" i="34"/>
  <c r="M627" i="34"/>
  <c r="N627" i="34"/>
  <c r="O627" i="34"/>
  <c r="P627" i="34"/>
  <c r="Q627" i="34"/>
  <c r="R627" i="34"/>
  <c r="S627" i="34"/>
  <c r="T627" i="34"/>
  <c r="U627" i="34"/>
  <c r="V627" i="34"/>
  <c r="W627" i="34"/>
  <c r="X627" i="34"/>
  <c r="Y627" i="34"/>
  <c r="Z627" i="34"/>
  <c r="M240" i="23" s="1"/>
  <c r="AA627" i="34"/>
  <c r="N240" i="23" s="1"/>
  <c r="AB627" i="34"/>
  <c r="O240" i="23" s="1"/>
  <c r="AC627" i="34"/>
  <c r="P240" i="23" s="1"/>
  <c r="AD627" i="34"/>
  <c r="Q240" i="23" s="1"/>
  <c r="B628" i="34"/>
  <c r="C241" i="23" s="1"/>
  <c r="C628" i="34"/>
  <c r="D241" i="23" s="1"/>
  <c r="D628" i="34"/>
  <c r="F628" i="34"/>
  <c r="G628" i="34"/>
  <c r="H628" i="34"/>
  <c r="I628" i="34"/>
  <c r="J628" i="34"/>
  <c r="K628" i="34"/>
  <c r="L628" i="34"/>
  <c r="M628" i="34"/>
  <c r="N628" i="34"/>
  <c r="O628" i="34"/>
  <c r="P628" i="34"/>
  <c r="Q628" i="34"/>
  <c r="R628" i="34"/>
  <c r="S628" i="34"/>
  <c r="T628" i="34"/>
  <c r="U628" i="34"/>
  <c r="V628" i="34"/>
  <c r="W628" i="34"/>
  <c r="X628" i="34"/>
  <c r="Y628" i="34"/>
  <c r="Z628" i="34"/>
  <c r="M241" i="23" s="1"/>
  <c r="AA628" i="34"/>
  <c r="N241" i="23" s="1"/>
  <c r="AB628" i="34"/>
  <c r="O241" i="23" s="1"/>
  <c r="AC628" i="34"/>
  <c r="P241" i="23" s="1"/>
  <c r="AD628" i="34"/>
  <c r="Q241" i="23" s="1"/>
  <c r="B629" i="34"/>
  <c r="C242" i="23" s="1"/>
  <c r="C629" i="34"/>
  <c r="D242" i="23" s="1"/>
  <c r="D629" i="34"/>
  <c r="F629" i="34"/>
  <c r="G629" i="34"/>
  <c r="H629" i="34"/>
  <c r="I629" i="34"/>
  <c r="J629" i="34"/>
  <c r="K629" i="34"/>
  <c r="L629" i="34"/>
  <c r="M629" i="34"/>
  <c r="N629" i="34"/>
  <c r="O629" i="34"/>
  <c r="P629" i="34"/>
  <c r="Q629" i="34"/>
  <c r="R629" i="34"/>
  <c r="S629" i="34"/>
  <c r="T629" i="34"/>
  <c r="U629" i="34"/>
  <c r="V629" i="34"/>
  <c r="W629" i="34"/>
  <c r="X629" i="34"/>
  <c r="Y629" i="34"/>
  <c r="Z629" i="34"/>
  <c r="M242" i="23" s="1"/>
  <c r="AA629" i="34"/>
  <c r="N242" i="23" s="1"/>
  <c r="AB629" i="34"/>
  <c r="O242" i="23" s="1"/>
  <c r="AC629" i="34"/>
  <c r="P242" i="23" s="1"/>
  <c r="AD629" i="34"/>
  <c r="Q242" i="23" s="1"/>
  <c r="B630" i="34"/>
  <c r="C243" i="23" s="1"/>
  <c r="C630" i="34"/>
  <c r="D243" i="23" s="1"/>
  <c r="D630" i="34"/>
  <c r="F630" i="34"/>
  <c r="G630" i="34"/>
  <c r="H630" i="34"/>
  <c r="I630" i="34"/>
  <c r="J630" i="34"/>
  <c r="K630" i="34"/>
  <c r="L630" i="34"/>
  <c r="M630" i="34"/>
  <c r="N630" i="34"/>
  <c r="O630" i="34"/>
  <c r="P630" i="34"/>
  <c r="Q630" i="34"/>
  <c r="R630" i="34"/>
  <c r="S630" i="34"/>
  <c r="T630" i="34"/>
  <c r="U630" i="34"/>
  <c r="V630" i="34"/>
  <c r="W630" i="34"/>
  <c r="X630" i="34"/>
  <c r="Y630" i="34"/>
  <c r="Z630" i="34"/>
  <c r="M243" i="23" s="1"/>
  <c r="AA630" i="34"/>
  <c r="N243" i="23" s="1"/>
  <c r="AB630" i="34"/>
  <c r="O243" i="23" s="1"/>
  <c r="AC630" i="34"/>
  <c r="P243" i="23" s="1"/>
  <c r="AD630" i="34"/>
  <c r="Q243" i="23" s="1"/>
  <c r="B631" i="34"/>
  <c r="C244" i="23" s="1"/>
  <c r="C631" i="34"/>
  <c r="D244" i="23" s="1"/>
  <c r="D631" i="34"/>
  <c r="F631" i="34"/>
  <c r="G631" i="34"/>
  <c r="H631" i="34"/>
  <c r="I631" i="34"/>
  <c r="J631" i="34"/>
  <c r="K631" i="34"/>
  <c r="L631" i="34"/>
  <c r="M631" i="34"/>
  <c r="N631" i="34"/>
  <c r="O631" i="34"/>
  <c r="P631" i="34"/>
  <c r="Q631" i="34"/>
  <c r="R631" i="34"/>
  <c r="S631" i="34"/>
  <c r="T631" i="34"/>
  <c r="U631" i="34"/>
  <c r="V631" i="34"/>
  <c r="W631" i="34"/>
  <c r="X631" i="34"/>
  <c r="Y631" i="34"/>
  <c r="Z631" i="34"/>
  <c r="M244" i="23" s="1"/>
  <c r="AA631" i="34"/>
  <c r="N244" i="23" s="1"/>
  <c r="AB631" i="34"/>
  <c r="O244" i="23" s="1"/>
  <c r="AC631" i="34"/>
  <c r="P244" i="23" s="1"/>
  <c r="AD631" i="34"/>
  <c r="Q244" i="23" s="1"/>
  <c r="B632" i="34"/>
  <c r="C245" i="23" s="1"/>
  <c r="C632" i="34"/>
  <c r="D245" i="23" s="1"/>
  <c r="D632" i="34"/>
  <c r="F632" i="34"/>
  <c r="G632" i="34"/>
  <c r="H632" i="34"/>
  <c r="I632" i="34"/>
  <c r="J632" i="34"/>
  <c r="K632" i="34"/>
  <c r="L632" i="34"/>
  <c r="M632" i="34"/>
  <c r="N632" i="34"/>
  <c r="O632" i="34"/>
  <c r="P632" i="34"/>
  <c r="Q632" i="34"/>
  <c r="R632" i="34"/>
  <c r="S632" i="34"/>
  <c r="T632" i="34"/>
  <c r="U632" i="34"/>
  <c r="V632" i="34"/>
  <c r="W632" i="34"/>
  <c r="X632" i="34"/>
  <c r="Y632" i="34"/>
  <c r="Z632" i="34"/>
  <c r="M245" i="23" s="1"/>
  <c r="AA632" i="34"/>
  <c r="N245" i="23" s="1"/>
  <c r="AB632" i="34"/>
  <c r="O245" i="23" s="1"/>
  <c r="AC632" i="34"/>
  <c r="P245" i="23" s="1"/>
  <c r="AD632" i="34"/>
  <c r="Q245" i="23" s="1"/>
  <c r="B633" i="34"/>
  <c r="C246" i="23" s="1"/>
  <c r="C633" i="34"/>
  <c r="D246" i="23" s="1"/>
  <c r="D633" i="34"/>
  <c r="F633" i="34"/>
  <c r="G633" i="34"/>
  <c r="H633" i="34"/>
  <c r="I633" i="34"/>
  <c r="J633" i="34"/>
  <c r="K633" i="34"/>
  <c r="L633" i="34"/>
  <c r="M633" i="34"/>
  <c r="N633" i="34"/>
  <c r="O633" i="34"/>
  <c r="P633" i="34"/>
  <c r="Q633" i="34"/>
  <c r="R633" i="34"/>
  <c r="S633" i="34"/>
  <c r="T633" i="34"/>
  <c r="U633" i="34"/>
  <c r="V633" i="34"/>
  <c r="W633" i="34"/>
  <c r="X633" i="34"/>
  <c r="Y633" i="34"/>
  <c r="Z633" i="34"/>
  <c r="M246" i="23" s="1"/>
  <c r="AA633" i="34"/>
  <c r="N246" i="23" s="1"/>
  <c r="AB633" i="34"/>
  <c r="O246" i="23" s="1"/>
  <c r="AC633" i="34"/>
  <c r="P246" i="23" s="1"/>
  <c r="AD633" i="34"/>
  <c r="Q246" i="23" s="1"/>
  <c r="B634" i="34"/>
  <c r="C247" i="23" s="1"/>
  <c r="C634" i="34"/>
  <c r="D247" i="23" s="1"/>
  <c r="D634" i="34"/>
  <c r="F634" i="34"/>
  <c r="G634" i="34"/>
  <c r="H634" i="34"/>
  <c r="I634" i="34"/>
  <c r="J634" i="34"/>
  <c r="K634" i="34"/>
  <c r="L634" i="34"/>
  <c r="M634" i="34"/>
  <c r="N634" i="34"/>
  <c r="O634" i="34"/>
  <c r="P634" i="34"/>
  <c r="Q634" i="34"/>
  <c r="R634" i="34"/>
  <c r="S634" i="34"/>
  <c r="T634" i="34"/>
  <c r="U634" i="34"/>
  <c r="V634" i="34"/>
  <c r="W634" i="34"/>
  <c r="X634" i="34"/>
  <c r="Y634" i="34"/>
  <c r="Z634" i="34"/>
  <c r="M247" i="23" s="1"/>
  <c r="AA634" i="34"/>
  <c r="N247" i="23" s="1"/>
  <c r="AB634" i="34"/>
  <c r="O247" i="23" s="1"/>
  <c r="AC634" i="34"/>
  <c r="P247" i="23" s="1"/>
  <c r="AD634" i="34"/>
  <c r="Q247" i="23" s="1"/>
  <c r="B635" i="34"/>
  <c r="C248" i="23" s="1"/>
  <c r="C635" i="34"/>
  <c r="D248" i="23" s="1"/>
  <c r="D635" i="34"/>
  <c r="F635" i="34"/>
  <c r="G635" i="34"/>
  <c r="H635" i="34"/>
  <c r="I635" i="34"/>
  <c r="J635" i="34"/>
  <c r="K635" i="34"/>
  <c r="L635" i="34"/>
  <c r="M635" i="34"/>
  <c r="N635" i="34"/>
  <c r="O635" i="34"/>
  <c r="P635" i="34"/>
  <c r="Q635" i="34"/>
  <c r="R635" i="34"/>
  <c r="S635" i="34"/>
  <c r="T635" i="34"/>
  <c r="U635" i="34"/>
  <c r="V635" i="34"/>
  <c r="W635" i="34"/>
  <c r="X635" i="34"/>
  <c r="Y635" i="34"/>
  <c r="Z635" i="34"/>
  <c r="M248" i="23" s="1"/>
  <c r="AA635" i="34"/>
  <c r="N248" i="23" s="1"/>
  <c r="AB635" i="34"/>
  <c r="O248" i="23" s="1"/>
  <c r="AC635" i="34"/>
  <c r="P248" i="23" s="1"/>
  <c r="AD635" i="34"/>
  <c r="Q248" i="23" s="1"/>
  <c r="B636" i="34"/>
  <c r="C249" i="23" s="1"/>
  <c r="C636" i="34"/>
  <c r="D249" i="23" s="1"/>
  <c r="D636" i="34"/>
  <c r="F636" i="34"/>
  <c r="G636" i="34"/>
  <c r="H636" i="34"/>
  <c r="I636" i="34"/>
  <c r="J636" i="34"/>
  <c r="K636" i="34"/>
  <c r="L636" i="34"/>
  <c r="M636" i="34"/>
  <c r="N636" i="34"/>
  <c r="O636" i="34"/>
  <c r="P636" i="34"/>
  <c r="Q636" i="34"/>
  <c r="R636" i="34"/>
  <c r="S636" i="34"/>
  <c r="T636" i="34"/>
  <c r="U636" i="34"/>
  <c r="V636" i="34"/>
  <c r="W636" i="34"/>
  <c r="X636" i="34"/>
  <c r="Y636" i="34"/>
  <c r="Z636" i="34"/>
  <c r="M249" i="23" s="1"/>
  <c r="AA636" i="34"/>
  <c r="N249" i="23" s="1"/>
  <c r="AB636" i="34"/>
  <c r="O249" i="23" s="1"/>
  <c r="AC636" i="34"/>
  <c r="P249" i="23" s="1"/>
  <c r="AD636" i="34"/>
  <c r="Q249" i="23" s="1"/>
  <c r="B637" i="34"/>
  <c r="C250" i="23" s="1"/>
  <c r="C637" i="34"/>
  <c r="D250" i="23" s="1"/>
  <c r="D637" i="34"/>
  <c r="F637" i="34"/>
  <c r="G637" i="34"/>
  <c r="H637" i="34"/>
  <c r="I637" i="34"/>
  <c r="J637" i="34"/>
  <c r="K637" i="34"/>
  <c r="L637" i="34"/>
  <c r="M637" i="34"/>
  <c r="N637" i="34"/>
  <c r="O637" i="34"/>
  <c r="P637" i="34"/>
  <c r="Q637" i="34"/>
  <c r="R637" i="34"/>
  <c r="S637" i="34"/>
  <c r="T637" i="34"/>
  <c r="U637" i="34"/>
  <c r="V637" i="34"/>
  <c r="W637" i="34"/>
  <c r="X637" i="34"/>
  <c r="Y637" i="34"/>
  <c r="Z637" i="34"/>
  <c r="M250" i="23" s="1"/>
  <c r="AA637" i="34"/>
  <c r="N250" i="23" s="1"/>
  <c r="AB637" i="34"/>
  <c r="O250" i="23" s="1"/>
  <c r="AC637" i="34"/>
  <c r="P250" i="23" s="1"/>
  <c r="AD637" i="34"/>
  <c r="Q250" i="23" s="1"/>
  <c r="B638" i="34"/>
  <c r="C251" i="23" s="1"/>
  <c r="C638" i="34"/>
  <c r="D251" i="23" s="1"/>
  <c r="D638" i="34"/>
  <c r="F638" i="34"/>
  <c r="G638" i="34"/>
  <c r="H638" i="34"/>
  <c r="I638" i="34"/>
  <c r="J638" i="34"/>
  <c r="K638" i="34"/>
  <c r="L638" i="34"/>
  <c r="M638" i="34"/>
  <c r="N638" i="34"/>
  <c r="O638" i="34"/>
  <c r="P638" i="34"/>
  <c r="Q638" i="34"/>
  <c r="R638" i="34"/>
  <c r="S638" i="34"/>
  <c r="T638" i="34"/>
  <c r="U638" i="34"/>
  <c r="V638" i="34"/>
  <c r="W638" i="34"/>
  <c r="X638" i="34"/>
  <c r="Y638" i="34"/>
  <c r="Z638" i="34"/>
  <c r="M251" i="23" s="1"/>
  <c r="AA638" i="34"/>
  <c r="N251" i="23" s="1"/>
  <c r="AB638" i="34"/>
  <c r="O251" i="23" s="1"/>
  <c r="AC638" i="34"/>
  <c r="P251" i="23" s="1"/>
  <c r="AD638" i="34"/>
  <c r="Q251" i="23" s="1"/>
  <c r="B639" i="34"/>
  <c r="C252" i="23" s="1"/>
  <c r="C639" i="34"/>
  <c r="D252" i="23" s="1"/>
  <c r="D639" i="34"/>
  <c r="F639" i="34"/>
  <c r="G639" i="34"/>
  <c r="H639" i="34"/>
  <c r="I639" i="34"/>
  <c r="J639" i="34"/>
  <c r="K639" i="34"/>
  <c r="L639" i="34"/>
  <c r="M639" i="34"/>
  <c r="N639" i="34"/>
  <c r="O639" i="34"/>
  <c r="P639" i="34"/>
  <c r="Q639" i="34"/>
  <c r="R639" i="34"/>
  <c r="S639" i="34"/>
  <c r="T639" i="34"/>
  <c r="U639" i="34"/>
  <c r="V639" i="34"/>
  <c r="W639" i="34"/>
  <c r="X639" i="34"/>
  <c r="Y639" i="34"/>
  <c r="Z639" i="34"/>
  <c r="M252" i="23" s="1"/>
  <c r="AA639" i="34"/>
  <c r="N252" i="23" s="1"/>
  <c r="AB639" i="34"/>
  <c r="O252" i="23" s="1"/>
  <c r="AC639" i="34"/>
  <c r="P252" i="23" s="1"/>
  <c r="AD639" i="34"/>
  <c r="Q252" i="23" s="1"/>
  <c r="B640" i="34"/>
  <c r="C253" i="23" s="1"/>
  <c r="C640" i="34"/>
  <c r="D253" i="23" s="1"/>
  <c r="D640" i="34"/>
  <c r="F640" i="34"/>
  <c r="G640" i="34"/>
  <c r="H640" i="34"/>
  <c r="I640" i="34"/>
  <c r="J640" i="34"/>
  <c r="K640" i="34"/>
  <c r="L640" i="34"/>
  <c r="M640" i="34"/>
  <c r="N640" i="34"/>
  <c r="O640" i="34"/>
  <c r="P640" i="34"/>
  <c r="Q640" i="34"/>
  <c r="R640" i="34"/>
  <c r="S640" i="34"/>
  <c r="T640" i="34"/>
  <c r="U640" i="34"/>
  <c r="V640" i="34"/>
  <c r="W640" i="34"/>
  <c r="X640" i="34"/>
  <c r="Y640" i="34"/>
  <c r="Z640" i="34"/>
  <c r="M253" i="23" s="1"/>
  <c r="AA640" i="34"/>
  <c r="N253" i="23" s="1"/>
  <c r="AB640" i="34"/>
  <c r="O253" i="23" s="1"/>
  <c r="AC640" i="34"/>
  <c r="P253" i="23" s="1"/>
  <c r="AD640" i="34"/>
  <c r="Q253" i="23" s="1"/>
  <c r="B641" i="34"/>
  <c r="C254" i="23" s="1"/>
  <c r="C641" i="34"/>
  <c r="D254" i="23" s="1"/>
  <c r="D641" i="34"/>
  <c r="F641" i="34"/>
  <c r="G641" i="34"/>
  <c r="H641" i="34"/>
  <c r="I641" i="34"/>
  <c r="J641" i="34"/>
  <c r="K641" i="34"/>
  <c r="L641" i="34"/>
  <c r="M641" i="34"/>
  <c r="N641" i="34"/>
  <c r="O641" i="34"/>
  <c r="P641" i="34"/>
  <c r="Q641" i="34"/>
  <c r="R641" i="34"/>
  <c r="S641" i="34"/>
  <c r="T641" i="34"/>
  <c r="U641" i="34"/>
  <c r="V641" i="34"/>
  <c r="W641" i="34"/>
  <c r="X641" i="34"/>
  <c r="Y641" i="34"/>
  <c r="Z641" i="34"/>
  <c r="M254" i="23" s="1"/>
  <c r="AA641" i="34"/>
  <c r="N254" i="23" s="1"/>
  <c r="AB641" i="34"/>
  <c r="O254" i="23" s="1"/>
  <c r="AC641" i="34"/>
  <c r="P254" i="23" s="1"/>
  <c r="AD641" i="34"/>
  <c r="Q254" i="23" s="1"/>
  <c r="B642" i="34"/>
  <c r="C255" i="23" s="1"/>
  <c r="C642" i="34"/>
  <c r="D255" i="23" s="1"/>
  <c r="D642" i="34"/>
  <c r="F642" i="34"/>
  <c r="G642" i="34"/>
  <c r="H642" i="34"/>
  <c r="I642" i="34"/>
  <c r="J642" i="34"/>
  <c r="K642" i="34"/>
  <c r="L642" i="34"/>
  <c r="M642" i="34"/>
  <c r="N642" i="34"/>
  <c r="O642" i="34"/>
  <c r="P642" i="34"/>
  <c r="Q642" i="34"/>
  <c r="R642" i="34"/>
  <c r="S642" i="34"/>
  <c r="T642" i="34"/>
  <c r="U642" i="34"/>
  <c r="V642" i="34"/>
  <c r="W642" i="34"/>
  <c r="X642" i="34"/>
  <c r="Y642" i="34"/>
  <c r="Z642" i="34"/>
  <c r="M255" i="23" s="1"/>
  <c r="AA642" i="34"/>
  <c r="N255" i="23" s="1"/>
  <c r="AB642" i="34"/>
  <c r="O255" i="23" s="1"/>
  <c r="AC642" i="34"/>
  <c r="P255" i="23" s="1"/>
  <c r="AD642" i="34"/>
  <c r="Q255" i="23" s="1"/>
  <c r="B643" i="34"/>
  <c r="C256" i="23" s="1"/>
  <c r="C643" i="34"/>
  <c r="D256" i="23" s="1"/>
  <c r="D643" i="34"/>
  <c r="F643" i="34"/>
  <c r="G643" i="34"/>
  <c r="H643" i="34"/>
  <c r="I643" i="34"/>
  <c r="J643" i="34"/>
  <c r="K643" i="34"/>
  <c r="L643" i="34"/>
  <c r="M643" i="34"/>
  <c r="N643" i="34"/>
  <c r="O643" i="34"/>
  <c r="P643" i="34"/>
  <c r="Q643" i="34"/>
  <c r="R643" i="34"/>
  <c r="S643" i="34"/>
  <c r="T643" i="34"/>
  <c r="U643" i="34"/>
  <c r="V643" i="34"/>
  <c r="W643" i="34"/>
  <c r="X643" i="34"/>
  <c r="Y643" i="34"/>
  <c r="Z643" i="34"/>
  <c r="M256" i="23" s="1"/>
  <c r="AA643" i="34"/>
  <c r="N256" i="23" s="1"/>
  <c r="AB643" i="34"/>
  <c r="O256" i="23" s="1"/>
  <c r="AC643" i="34"/>
  <c r="P256" i="23" s="1"/>
  <c r="AD643" i="34"/>
  <c r="Q256" i="23" s="1"/>
  <c r="B644" i="34"/>
  <c r="C257" i="23" s="1"/>
  <c r="C644" i="34"/>
  <c r="D257" i="23" s="1"/>
  <c r="D644" i="34"/>
  <c r="F644" i="34"/>
  <c r="G644" i="34"/>
  <c r="H644" i="34"/>
  <c r="I644" i="34"/>
  <c r="J644" i="34"/>
  <c r="K644" i="34"/>
  <c r="L644" i="34"/>
  <c r="M644" i="34"/>
  <c r="N644" i="34"/>
  <c r="O644" i="34"/>
  <c r="P644" i="34"/>
  <c r="Q644" i="34"/>
  <c r="R644" i="34"/>
  <c r="S644" i="34"/>
  <c r="T644" i="34"/>
  <c r="U644" i="34"/>
  <c r="V644" i="34"/>
  <c r="W644" i="34"/>
  <c r="X644" i="34"/>
  <c r="Y644" i="34"/>
  <c r="Z644" i="34"/>
  <c r="M257" i="23" s="1"/>
  <c r="AA644" i="34"/>
  <c r="N257" i="23" s="1"/>
  <c r="AB644" i="34"/>
  <c r="O257" i="23" s="1"/>
  <c r="AC644" i="34"/>
  <c r="P257" i="23" s="1"/>
  <c r="AD644" i="34"/>
  <c r="Q257" i="23" s="1"/>
  <c r="B645" i="34"/>
  <c r="C258" i="23" s="1"/>
  <c r="C645" i="34"/>
  <c r="D258" i="23" s="1"/>
  <c r="D645" i="34"/>
  <c r="F645" i="34"/>
  <c r="G645" i="34"/>
  <c r="H645" i="34"/>
  <c r="I645" i="34"/>
  <c r="J645" i="34"/>
  <c r="K645" i="34"/>
  <c r="L645" i="34"/>
  <c r="M645" i="34"/>
  <c r="N645" i="34"/>
  <c r="O645" i="34"/>
  <c r="P645" i="34"/>
  <c r="Q645" i="34"/>
  <c r="R645" i="34"/>
  <c r="S645" i="34"/>
  <c r="T645" i="34"/>
  <c r="U645" i="34"/>
  <c r="V645" i="34"/>
  <c r="W645" i="34"/>
  <c r="X645" i="34"/>
  <c r="Y645" i="34"/>
  <c r="Z645" i="34"/>
  <c r="M258" i="23" s="1"/>
  <c r="AA645" i="34"/>
  <c r="N258" i="23" s="1"/>
  <c r="AB645" i="34"/>
  <c r="O258" i="23" s="1"/>
  <c r="AC645" i="34"/>
  <c r="P258" i="23" s="1"/>
  <c r="AD645" i="34"/>
  <c r="Q258" i="23" s="1"/>
  <c r="B646" i="34"/>
  <c r="C259" i="23" s="1"/>
  <c r="C646" i="34"/>
  <c r="D259" i="23" s="1"/>
  <c r="D646" i="34"/>
  <c r="F646" i="34"/>
  <c r="G646" i="34"/>
  <c r="H646" i="34"/>
  <c r="I646" i="34"/>
  <c r="J646" i="34"/>
  <c r="K646" i="34"/>
  <c r="L646" i="34"/>
  <c r="M646" i="34"/>
  <c r="N646" i="34"/>
  <c r="O646" i="34"/>
  <c r="P646" i="34"/>
  <c r="Q646" i="34"/>
  <c r="R646" i="34"/>
  <c r="S646" i="34"/>
  <c r="T646" i="34"/>
  <c r="U646" i="34"/>
  <c r="V646" i="34"/>
  <c r="W646" i="34"/>
  <c r="X646" i="34"/>
  <c r="Y646" i="34"/>
  <c r="Z646" i="34"/>
  <c r="M259" i="23" s="1"/>
  <c r="AA646" i="34"/>
  <c r="N259" i="23" s="1"/>
  <c r="AB646" i="34"/>
  <c r="O259" i="23" s="1"/>
  <c r="AC646" i="34"/>
  <c r="P259" i="23" s="1"/>
  <c r="AD646" i="34"/>
  <c r="Q259" i="23" s="1"/>
  <c r="B647" i="34"/>
  <c r="C260" i="23" s="1"/>
  <c r="C647" i="34"/>
  <c r="D260" i="23" s="1"/>
  <c r="D647" i="34"/>
  <c r="F647" i="34"/>
  <c r="G647" i="34"/>
  <c r="H647" i="34"/>
  <c r="I647" i="34"/>
  <c r="J647" i="34"/>
  <c r="K647" i="34"/>
  <c r="L647" i="34"/>
  <c r="M647" i="34"/>
  <c r="N647" i="34"/>
  <c r="O647" i="34"/>
  <c r="P647" i="34"/>
  <c r="Q647" i="34"/>
  <c r="R647" i="34"/>
  <c r="S647" i="34"/>
  <c r="T647" i="34"/>
  <c r="U647" i="34"/>
  <c r="V647" i="34"/>
  <c r="W647" i="34"/>
  <c r="X647" i="34"/>
  <c r="Y647" i="34"/>
  <c r="Z647" i="34"/>
  <c r="M260" i="23" s="1"/>
  <c r="AA647" i="34"/>
  <c r="N260" i="23" s="1"/>
  <c r="AB647" i="34"/>
  <c r="O260" i="23" s="1"/>
  <c r="AC647" i="34"/>
  <c r="P260" i="23" s="1"/>
  <c r="AD647" i="34"/>
  <c r="Q260" i="23" s="1"/>
  <c r="B648" i="34"/>
  <c r="C261" i="23" s="1"/>
  <c r="C648" i="34"/>
  <c r="D261" i="23" s="1"/>
  <c r="D648" i="34"/>
  <c r="F648" i="34"/>
  <c r="G648" i="34"/>
  <c r="H648" i="34"/>
  <c r="I648" i="34"/>
  <c r="J648" i="34"/>
  <c r="K648" i="34"/>
  <c r="L648" i="34"/>
  <c r="M648" i="34"/>
  <c r="N648" i="34"/>
  <c r="O648" i="34"/>
  <c r="P648" i="34"/>
  <c r="Q648" i="34"/>
  <c r="R648" i="34"/>
  <c r="S648" i="34"/>
  <c r="T648" i="34"/>
  <c r="U648" i="34"/>
  <c r="V648" i="34"/>
  <c r="W648" i="34"/>
  <c r="X648" i="34"/>
  <c r="Y648" i="34"/>
  <c r="Z648" i="34"/>
  <c r="M261" i="23" s="1"/>
  <c r="AA648" i="34"/>
  <c r="N261" i="23" s="1"/>
  <c r="AB648" i="34"/>
  <c r="O261" i="23" s="1"/>
  <c r="AC648" i="34"/>
  <c r="P261" i="23" s="1"/>
  <c r="AD648" i="34"/>
  <c r="Q261" i="23" s="1"/>
  <c r="B649" i="34"/>
  <c r="C262" i="23" s="1"/>
  <c r="C649" i="34"/>
  <c r="D262" i="23" s="1"/>
  <c r="D649" i="34"/>
  <c r="F649" i="34"/>
  <c r="G649" i="34"/>
  <c r="H649" i="34"/>
  <c r="I649" i="34"/>
  <c r="J649" i="34"/>
  <c r="K649" i="34"/>
  <c r="L649" i="34"/>
  <c r="M649" i="34"/>
  <c r="N649" i="34"/>
  <c r="O649" i="34"/>
  <c r="P649" i="34"/>
  <c r="Q649" i="34"/>
  <c r="R649" i="34"/>
  <c r="S649" i="34"/>
  <c r="T649" i="34"/>
  <c r="U649" i="34"/>
  <c r="V649" i="34"/>
  <c r="W649" i="34"/>
  <c r="X649" i="34"/>
  <c r="Y649" i="34"/>
  <c r="Z649" i="34"/>
  <c r="M262" i="23" s="1"/>
  <c r="AA649" i="34"/>
  <c r="N262" i="23" s="1"/>
  <c r="AB649" i="34"/>
  <c r="O262" i="23" s="1"/>
  <c r="AC649" i="34"/>
  <c r="P262" i="23" s="1"/>
  <c r="AD649" i="34"/>
  <c r="Q262" i="23" s="1"/>
  <c r="B650" i="34"/>
  <c r="C263" i="23" s="1"/>
  <c r="C650" i="34"/>
  <c r="D263" i="23" s="1"/>
  <c r="D650" i="34"/>
  <c r="F650" i="34"/>
  <c r="G650" i="34"/>
  <c r="H650" i="34"/>
  <c r="I650" i="34"/>
  <c r="J650" i="34"/>
  <c r="K650" i="34"/>
  <c r="L650" i="34"/>
  <c r="M650" i="34"/>
  <c r="N650" i="34"/>
  <c r="O650" i="34"/>
  <c r="P650" i="34"/>
  <c r="Q650" i="34"/>
  <c r="R650" i="34"/>
  <c r="S650" i="34"/>
  <c r="T650" i="34"/>
  <c r="U650" i="34"/>
  <c r="V650" i="34"/>
  <c r="W650" i="34"/>
  <c r="X650" i="34"/>
  <c r="Y650" i="34"/>
  <c r="Z650" i="34"/>
  <c r="M263" i="23" s="1"/>
  <c r="AA650" i="34"/>
  <c r="N263" i="23" s="1"/>
  <c r="AB650" i="34"/>
  <c r="O263" i="23" s="1"/>
  <c r="AC650" i="34"/>
  <c r="P263" i="23" s="1"/>
  <c r="AD650" i="34"/>
  <c r="Q263" i="23" s="1"/>
  <c r="B651" i="34"/>
  <c r="C264" i="23" s="1"/>
  <c r="C651" i="34"/>
  <c r="D264" i="23" s="1"/>
  <c r="D651" i="34"/>
  <c r="F651" i="34"/>
  <c r="G651" i="34"/>
  <c r="H651" i="34"/>
  <c r="I651" i="34"/>
  <c r="J651" i="34"/>
  <c r="K651" i="34"/>
  <c r="L651" i="34"/>
  <c r="M651" i="34"/>
  <c r="N651" i="34"/>
  <c r="O651" i="34"/>
  <c r="P651" i="34"/>
  <c r="Q651" i="34"/>
  <c r="R651" i="34"/>
  <c r="S651" i="34"/>
  <c r="T651" i="34"/>
  <c r="U651" i="34"/>
  <c r="V651" i="34"/>
  <c r="W651" i="34"/>
  <c r="X651" i="34"/>
  <c r="Y651" i="34"/>
  <c r="Z651" i="34"/>
  <c r="M264" i="23" s="1"/>
  <c r="AA651" i="34"/>
  <c r="N264" i="23" s="1"/>
  <c r="AB651" i="34"/>
  <c r="O264" i="23" s="1"/>
  <c r="AC651" i="34"/>
  <c r="P264" i="23" s="1"/>
  <c r="AD651" i="34"/>
  <c r="Q264" i="23" s="1"/>
  <c r="B652" i="34"/>
  <c r="C265" i="23" s="1"/>
  <c r="C652" i="34"/>
  <c r="D265" i="23" s="1"/>
  <c r="D652" i="34"/>
  <c r="F652" i="34"/>
  <c r="G652" i="34"/>
  <c r="H652" i="34"/>
  <c r="I652" i="34"/>
  <c r="J652" i="34"/>
  <c r="K652" i="34"/>
  <c r="L652" i="34"/>
  <c r="M652" i="34"/>
  <c r="N652" i="34"/>
  <c r="O652" i="34"/>
  <c r="P652" i="34"/>
  <c r="Q652" i="34"/>
  <c r="R652" i="34"/>
  <c r="S652" i="34"/>
  <c r="T652" i="34"/>
  <c r="U652" i="34"/>
  <c r="V652" i="34"/>
  <c r="W652" i="34"/>
  <c r="X652" i="34"/>
  <c r="Y652" i="34"/>
  <c r="Z652" i="34"/>
  <c r="M265" i="23" s="1"/>
  <c r="AA652" i="34"/>
  <c r="N265" i="23" s="1"/>
  <c r="AB652" i="34"/>
  <c r="O265" i="23" s="1"/>
  <c r="AC652" i="34"/>
  <c r="P265" i="23" s="1"/>
  <c r="AD652" i="34"/>
  <c r="Q265" i="23" s="1"/>
  <c r="B653" i="34"/>
  <c r="C266" i="23" s="1"/>
  <c r="C653" i="34"/>
  <c r="D266" i="23" s="1"/>
  <c r="D653" i="34"/>
  <c r="F653" i="34"/>
  <c r="G653" i="34"/>
  <c r="H653" i="34"/>
  <c r="I653" i="34"/>
  <c r="J653" i="34"/>
  <c r="K653" i="34"/>
  <c r="L653" i="34"/>
  <c r="M653" i="34"/>
  <c r="N653" i="34"/>
  <c r="O653" i="34"/>
  <c r="P653" i="34"/>
  <c r="Q653" i="34"/>
  <c r="R653" i="34"/>
  <c r="S653" i="34"/>
  <c r="T653" i="34"/>
  <c r="U653" i="34"/>
  <c r="V653" i="34"/>
  <c r="W653" i="34"/>
  <c r="X653" i="34"/>
  <c r="Y653" i="34"/>
  <c r="Z653" i="34"/>
  <c r="M266" i="23" s="1"/>
  <c r="AA653" i="34"/>
  <c r="N266" i="23" s="1"/>
  <c r="AB653" i="34"/>
  <c r="O266" i="23" s="1"/>
  <c r="AC653" i="34"/>
  <c r="P266" i="23" s="1"/>
  <c r="AD653" i="34"/>
  <c r="Q266" i="23" s="1"/>
  <c r="B654" i="34"/>
  <c r="C267" i="23" s="1"/>
  <c r="C654" i="34"/>
  <c r="D267" i="23" s="1"/>
  <c r="D654" i="34"/>
  <c r="F654" i="34"/>
  <c r="G654" i="34"/>
  <c r="H654" i="34"/>
  <c r="I654" i="34"/>
  <c r="J654" i="34"/>
  <c r="K654" i="34"/>
  <c r="L654" i="34"/>
  <c r="M654" i="34"/>
  <c r="N654" i="34"/>
  <c r="O654" i="34"/>
  <c r="P654" i="34"/>
  <c r="Q654" i="34"/>
  <c r="R654" i="34"/>
  <c r="S654" i="34"/>
  <c r="T654" i="34"/>
  <c r="U654" i="34"/>
  <c r="V654" i="34"/>
  <c r="W654" i="34"/>
  <c r="X654" i="34"/>
  <c r="Y654" i="34"/>
  <c r="Z654" i="34"/>
  <c r="M267" i="23" s="1"/>
  <c r="AA654" i="34"/>
  <c r="N267" i="23" s="1"/>
  <c r="AB654" i="34"/>
  <c r="O267" i="23" s="1"/>
  <c r="AC654" i="34"/>
  <c r="P267" i="23" s="1"/>
  <c r="AD654" i="34"/>
  <c r="Q267" i="23" s="1"/>
  <c r="B655" i="34"/>
  <c r="C268" i="23" s="1"/>
  <c r="C655" i="34"/>
  <c r="D268" i="23" s="1"/>
  <c r="D655" i="34"/>
  <c r="F655" i="34"/>
  <c r="G655" i="34"/>
  <c r="H655" i="34"/>
  <c r="I655" i="34"/>
  <c r="J655" i="34"/>
  <c r="K655" i="34"/>
  <c r="L655" i="34"/>
  <c r="M655" i="34"/>
  <c r="N655" i="34"/>
  <c r="O655" i="34"/>
  <c r="P655" i="34"/>
  <c r="Q655" i="34"/>
  <c r="R655" i="34"/>
  <c r="S655" i="34"/>
  <c r="T655" i="34"/>
  <c r="U655" i="34"/>
  <c r="V655" i="34"/>
  <c r="W655" i="34"/>
  <c r="X655" i="34"/>
  <c r="Y655" i="34"/>
  <c r="Z655" i="34"/>
  <c r="M268" i="23" s="1"/>
  <c r="AA655" i="34"/>
  <c r="N268" i="23" s="1"/>
  <c r="AB655" i="34"/>
  <c r="O268" i="23" s="1"/>
  <c r="AC655" i="34"/>
  <c r="P268" i="23" s="1"/>
  <c r="AD655" i="34"/>
  <c r="Q268" i="23" s="1"/>
  <c r="B656" i="34"/>
  <c r="C269" i="23" s="1"/>
  <c r="C656" i="34"/>
  <c r="D269" i="23" s="1"/>
  <c r="D656" i="34"/>
  <c r="F656" i="34"/>
  <c r="G656" i="34"/>
  <c r="H656" i="34"/>
  <c r="I656" i="34"/>
  <c r="J656" i="34"/>
  <c r="K656" i="34"/>
  <c r="L656" i="34"/>
  <c r="M656" i="34"/>
  <c r="N656" i="34"/>
  <c r="O656" i="34"/>
  <c r="P656" i="34"/>
  <c r="Q656" i="34"/>
  <c r="R656" i="34"/>
  <c r="S656" i="34"/>
  <c r="T656" i="34"/>
  <c r="U656" i="34"/>
  <c r="V656" i="34"/>
  <c r="W656" i="34"/>
  <c r="X656" i="34"/>
  <c r="Y656" i="34"/>
  <c r="Z656" i="34"/>
  <c r="M269" i="23" s="1"/>
  <c r="AA656" i="34"/>
  <c r="N269" i="23" s="1"/>
  <c r="AB656" i="34"/>
  <c r="O269" i="23" s="1"/>
  <c r="AC656" i="34"/>
  <c r="P269" i="23" s="1"/>
  <c r="AD656" i="34"/>
  <c r="Q269" i="23" s="1"/>
  <c r="B657" i="34"/>
  <c r="C270" i="23" s="1"/>
  <c r="C657" i="34"/>
  <c r="D270" i="23" s="1"/>
  <c r="D657" i="34"/>
  <c r="F657" i="34"/>
  <c r="G657" i="34"/>
  <c r="H657" i="34"/>
  <c r="I657" i="34"/>
  <c r="J657" i="34"/>
  <c r="K657" i="34"/>
  <c r="L657" i="34"/>
  <c r="M657" i="34"/>
  <c r="N657" i="34"/>
  <c r="O657" i="34"/>
  <c r="P657" i="34"/>
  <c r="Q657" i="34"/>
  <c r="R657" i="34"/>
  <c r="S657" i="34"/>
  <c r="T657" i="34"/>
  <c r="U657" i="34"/>
  <c r="V657" i="34"/>
  <c r="W657" i="34"/>
  <c r="X657" i="34"/>
  <c r="Y657" i="34"/>
  <c r="Z657" i="34"/>
  <c r="M270" i="23" s="1"/>
  <c r="AA657" i="34"/>
  <c r="N270" i="23" s="1"/>
  <c r="AB657" i="34"/>
  <c r="O270" i="23" s="1"/>
  <c r="AC657" i="34"/>
  <c r="P270" i="23" s="1"/>
  <c r="AD657" i="34"/>
  <c r="Q270" i="23" s="1"/>
  <c r="B658" i="34"/>
  <c r="C271" i="23" s="1"/>
  <c r="C658" i="34"/>
  <c r="D271" i="23" s="1"/>
  <c r="D658" i="34"/>
  <c r="F658" i="34"/>
  <c r="G658" i="34"/>
  <c r="H658" i="34"/>
  <c r="I658" i="34"/>
  <c r="J658" i="34"/>
  <c r="K658" i="34"/>
  <c r="L658" i="34"/>
  <c r="M658" i="34"/>
  <c r="N658" i="34"/>
  <c r="O658" i="34"/>
  <c r="P658" i="34"/>
  <c r="Q658" i="34"/>
  <c r="R658" i="34"/>
  <c r="S658" i="34"/>
  <c r="T658" i="34"/>
  <c r="U658" i="34"/>
  <c r="V658" i="34"/>
  <c r="W658" i="34"/>
  <c r="X658" i="34"/>
  <c r="Y658" i="34"/>
  <c r="Z658" i="34"/>
  <c r="M271" i="23" s="1"/>
  <c r="AA658" i="34"/>
  <c r="N271" i="23" s="1"/>
  <c r="AB658" i="34"/>
  <c r="O271" i="23" s="1"/>
  <c r="AC658" i="34"/>
  <c r="P271" i="23" s="1"/>
  <c r="AD658" i="34"/>
  <c r="Q271" i="23" s="1"/>
  <c r="B659" i="34"/>
  <c r="C272" i="23" s="1"/>
  <c r="C659" i="34"/>
  <c r="D272" i="23" s="1"/>
  <c r="D659" i="34"/>
  <c r="F659" i="34"/>
  <c r="G659" i="34"/>
  <c r="H659" i="34"/>
  <c r="I659" i="34"/>
  <c r="J659" i="34"/>
  <c r="K659" i="34"/>
  <c r="L659" i="34"/>
  <c r="M659" i="34"/>
  <c r="N659" i="34"/>
  <c r="O659" i="34"/>
  <c r="P659" i="34"/>
  <c r="Q659" i="34"/>
  <c r="R659" i="34"/>
  <c r="S659" i="34"/>
  <c r="T659" i="34"/>
  <c r="U659" i="34"/>
  <c r="V659" i="34"/>
  <c r="W659" i="34"/>
  <c r="X659" i="34"/>
  <c r="Y659" i="34"/>
  <c r="Z659" i="34"/>
  <c r="M272" i="23" s="1"/>
  <c r="AA659" i="34"/>
  <c r="N272" i="23" s="1"/>
  <c r="AB659" i="34"/>
  <c r="O272" i="23" s="1"/>
  <c r="AC659" i="34"/>
  <c r="P272" i="23" s="1"/>
  <c r="AD659" i="34"/>
  <c r="Q272" i="23" s="1"/>
  <c r="B660" i="34"/>
  <c r="C273" i="23" s="1"/>
  <c r="C660" i="34"/>
  <c r="D273" i="23" s="1"/>
  <c r="D660" i="34"/>
  <c r="F660" i="34"/>
  <c r="G660" i="34"/>
  <c r="H660" i="34"/>
  <c r="I660" i="34"/>
  <c r="J660" i="34"/>
  <c r="K660" i="34"/>
  <c r="L660" i="34"/>
  <c r="M660" i="34"/>
  <c r="N660" i="34"/>
  <c r="O660" i="34"/>
  <c r="P660" i="34"/>
  <c r="Q660" i="34"/>
  <c r="R660" i="34"/>
  <c r="S660" i="34"/>
  <c r="T660" i="34"/>
  <c r="U660" i="34"/>
  <c r="V660" i="34"/>
  <c r="W660" i="34"/>
  <c r="X660" i="34"/>
  <c r="Y660" i="34"/>
  <c r="Z660" i="34"/>
  <c r="M273" i="23" s="1"/>
  <c r="AA660" i="34"/>
  <c r="N273" i="23" s="1"/>
  <c r="AB660" i="34"/>
  <c r="O273" i="23" s="1"/>
  <c r="AC660" i="34"/>
  <c r="P273" i="23" s="1"/>
  <c r="AD660" i="34"/>
  <c r="Q273" i="23" s="1"/>
  <c r="B661" i="34"/>
  <c r="C274" i="23" s="1"/>
  <c r="C661" i="34"/>
  <c r="D274" i="23" s="1"/>
  <c r="D661" i="34"/>
  <c r="F661" i="34"/>
  <c r="G661" i="34"/>
  <c r="H661" i="34"/>
  <c r="I661" i="34"/>
  <c r="J661" i="34"/>
  <c r="K661" i="34"/>
  <c r="L661" i="34"/>
  <c r="M661" i="34"/>
  <c r="N661" i="34"/>
  <c r="O661" i="34"/>
  <c r="P661" i="34"/>
  <c r="Q661" i="34"/>
  <c r="R661" i="34"/>
  <c r="S661" i="34"/>
  <c r="T661" i="34"/>
  <c r="U661" i="34"/>
  <c r="V661" i="34"/>
  <c r="W661" i="34"/>
  <c r="X661" i="34"/>
  <c r="Y661" i="34"/>
  <c r="Z661" i="34"/>
  <c r="M274" i="23" s="1"/>
  <c r="AA661" i="34"/>
  <c r="N274" i="23" s="1"/>
  <c r="AB661" i="34"/>
  <c r="O274" i="23" s="1"/>
  <c r="AC661" i="34"/>
  <c r="P274" i="23" s="1"/>
  <c r="AD661" i="34"/>
  <c r="Q274" i="23" s="1"/>
  <c r="B662" i="34"/>
  <c r="C275" i="23" s="1"/>
  <c r="C662" i="34"/>
  <c r="D275" i="23" s="1"/>
  <c r="D662" i="34"/>
  <c r="F662" i="34"/>
  <c r="G662" i="34"/>
  <c r="H662" i="34"/>
  <c r="I662" i="34"/>
  <c r="J662" i="34"/>
  <c r="K662" i="34"/>
  <c r="L662" i="34"/>
  <c r="M662" i="34"/>
  <c r="N662" i="34"/>
  <c r="O662" i="34"/>
  <c r="P662" i="34"/>
  <c r="Q662" i="34"/>
  <c r="R662" i="34"/>
  <c r="S662" i="34"/>
  <c r="T662" i="34"/>
  <c r="U662" i="34"/>
  <c r="V662" i="34"/>
  <c r="W662" i="34"/>
  <c r="X662" i="34"/>
  <c r="Y662" i="34"/>
  <c r="Z662" i="34"/>
  <c r="M275" i="23" s="1"/>
  <c r="AA662" i="34"/>
  <c r="N275" i="23" s="1"/>
  <c r="AB662" i="34"/>
  <c r="O275" i="23" s="1"/>
  <c r="AC662" i="34"/>
  <c r="P275" i="23" s="1"/>
  <c r="AD662" i="34"/>
  <c r="Q275" i="23" s="1"/>
  <c r="B663" i="34"/>
  <c r="C276" i="23" s="1"/>
  <c r="C663" i="34"/>
  <c r="D276" i="23" s="1"/>
  <c r="D663" i="34"/>
  <c r="F663" i="34"/>
  <c r="G663" i="34"/>
  <c r="H663" i="34"/>
  <c r="I663" i="34"/>
  <c r="J663" i="34"/>
  <c r="K663" i="34"/>
  <c r="L663" i="34"/>
  <c r="M663" i="34"/>
  <c r="N663" i="34"/>
  <c r="O663" i="34"/>
  <c r="P663" i="34"/>
  <c r="Q663" i="34"/>
  <c r="R663" i="34"/>
  <c r="S663" i="34"/>
  <c r="T663" i="34"/>
  <c r="U663" i="34"/>
  <c r="V663" i="34"/>
  <c r="W663" i="34"/>
  <c r="X663" i="34"/>
  <c r="Y663" i="34"/>
  <c r="Z663" i="34"/>
  <c r="M276" i="23" s="1"/>
  <c r="AA663" i="34"/>
  <c r="N276" i="23" s="1"/>
  <c r="AB663" i="34"/>
  <c r="O276" i="23" s="1"/>
  <c r="AC663" i="34"/>
  <c r="P276" i="23" s="1"/>
  <c r="AD663" i="34"/>
  <c r="Q276" i="23" s="1"/>
  <c r="B664" i="34"/>
  <c r="C277" i="23" s="1"/>
  <c r="C664" i="34"/>
  <c r="D277" i="23" s="1"/>
  <c r="D664" i="34"/>
  <c r="F664" i="34"/>
  <c r="G664" i="34"/>
  <c r="H664" i="34"/>
  <c r="I664" i="34"/>
  <c r="J664" i="34"/>
  <c r="K664" i="34"/>
  <c r="L664" i="34"/>
  <c r="M664" i="34"/>
  <c r="N664" i="34"/>
  <c r="O664" i="34"/>
  <c r="P664" i="34"/>
  <c r="Q664" i="34"/>
  <c r="R664" i="34"/>
  <c r="S664" i="34"/>
  <c r="T664" i="34"/>
  <c r="U664" i="34"/>
  <c r="V664" i="34"/>
  <c r="W664" i="34"/>
  <c r="X664" i="34"/>
  <c r="Y664" i="34"/>
  <c r="Z664" i="34"/>
  <c r="M277" i="23" s="1"/>
  <c r="AA664" i="34"/>
  <c r="N277" i="23" s="1"/>
  <c r="AB664" i="34"/>
  <c r="O277" i="23" s="1"/>
  <c r="AC664" i="34"/>
  <c r="P277" i="23" s="1"/>
  <c r="AD664" i="34"/>
  <c r="Q277" i="23" s="1"/>
  <c r="B665" i="34"/>
  <c r="C278" i="23" s="1"/>
  <c r="C665" i="34"/>
  <c r="D278" i="23" s="1"/>
  <c r="D665" i="34"/>
  <c r="F665" i="34"/>
  <c r="G665" i="34"/>
  <c r="H665" i="34"/>
  <c r="I665" i="34"/>
  <c r="J665" i="34"/>
  <c r="K665" i="34"/>
  <c r="L665" i="34"/>
  <c r="M665" i="34"/>
  <c r="N665" i="34"/>
  <c r="O665" i="34"/>
  <c r="P665" i="34"/>
  <c r="Q665" i="34"/>
  <c r="R665" i="34"/>
  <c r="S665" i="34"/>
  <c r="T665" i="34"/>
  <c r="U665" i="34"/>
  <c r="V665" i="34"/>
  <c r="W665" i="34"/>
  <c r="X665" i="34"/>
  <c r="Y665" i="34"/>
  <c r="Z665" i="34"/>
  <c r="M278" i="23" s="1"/>
  <c r="AA665" i="34"/>
  <c r="N278" i="23" s="1"/>
  <c r="AB665" i="34"/>
  <c r="O278" i="23" s="1"/>
  <c r="AC665" i="34"/>
  <c r="P278" i="23" s="1"/>
  <c r="AD665" i="34"/>
  <c r="Q278" i="23" s="1"/>
  <c r="B666" i="34"/>
  <c r="C279" i="23" s="1"/>
  <c r="C666" i="34"/>
  <c r="D279" i="23" s="1"/>
  <c r="D666" i="34"/>
  <c r="F666" i="34"/>
  <c r="G666" i="34"/>
  <c r="H666" i="34"/>
  <c r="I666" i="34"/>
  <c r="J666" i="34"/>
  <c r="K666" i="34"/>
  <c r="L666" i="34"/>
  <c r="M666" i="34"/>
  <c r="N666" i="34"/>
  <c r="O666" i="34"/>
  <c r="P666" i="34"/>
  <c r="Q666" i="34"/>
  <c r="R666" i="34"/>
  <c r="S666" i="34"/>
  <c r="T666" i="34"/>
  <c r="U666" i="34"/>
  <c r="V666" i="34"/>
  <c r="W666" i="34"/>
  <c r="X666" i="34"/>
  <c r="Y666" i="34"/>
  <c r="Z666" i="34"/>
  <c r="M279" i="23" s="1"/>
  <c r="AA666" i="34"/>
  <c r="N279" i="23" s="1"/>
  <c r="AB666" i="34"/>
  <c r="O279" i="23" s="1"/>
  <c r="AC666" i="34"/>
  <c r="P279" i="23" s="1"/>
  <c r="AD666" i="34"/>
  <c r="Q279" i="23" s="1"/>
  <c r="B667" i="34"/>
  <c r="C280" i="23" s="1"/>
  <c r="C667" i="34"/>
  <c r="D280" i="23" s="1"/>
  <c r="D667" i="34"/>
  <c r="F667" i="34"/>
  <c r="G667" i="34"/>
  <c r="H667" i="34"/>
  <c r="I667" i="34"/>
  <c r="J667" i="34"/>
  <c r="K667" i="34"/>
  <c r="L667" i="34"/>
  <c r="M667" i="34"/>
  <c r="N667" i="34"/>
  <c r="O667" i="34"/>
  <c r="P667" i="34"/>
  <c r="Q667" i="34"/>
  <c r="R667" i="34"/>
  <c r="S667" i="34"/>
  <c r="T667" i="34"/>
  <c r="U667" i="34"/>
  <c r="V667" i="34"/>
  <c r="W667" i="34"/>
  <c r="X667" i="34"/>
  <c r="Y667" i="34"/>
  <c r="Z667" i="34"/>
  <c r="M280" i="23" s="1"/>
  <c r="AA667" i="34"/>
  <c r="N280" i="23" s="1"/>
  <c r="AB667" i="34"/>
  <c r="O280" i="23" s="1"/>
  <c r="AC667" i="34"/>
  <c r="P280" i="23" s="1"/>
  <c r="AD667" i="34"/>
  <c r="Q280" i="23" s="1"/>
  <c r="B668" i="34"/>
  <c r="C281" i="23" s="1"/>
  <c r="C668" i="34"/>
  <c r="D281" i="23" s="1"/>
  <c r="D668" i="34"/>
  <c r="F668" i="34"/>
  <c r="G668" i="34"/>
  <c r="H668" i="34"/>
  <c r="I668" i="34"/>
  <c r="J668" i="34"/>
  <c r="K668" i="34"/>
  <c r="L668" i="34"/>
  <c r="M668" i="34"/>
  <c r="N668" i="34"/>
  <c r="O668" i="34"/>
  <c r="P668" i="34"/>
  <c r="Q668" i="34"/>
  <c r="R668" i="34"/>
  <c r="S668" i="34"/>
  <c r="T668" i="34"/>
  <c r="U668" i="34"/>
  <c r="V668" i="34"/>
  <c r="W668" i="34"/>
  <c r="X668" i="34"/>
  <c r="Y668" i="34"/>
  <c r="Z668" i="34"/>
  <c r="M281" i="23" s="1"/>
  <c r="AA668" i="34"/>
  <c r="N281" i="23" s="1"/>
  <c r="AB668" i="34"/>
  <c r="O281" i="23" s="1"/>
  <c r="AC668" i="34"/>
  <c r="P281" i="23" s="1"/>
  <c r="AD668" i="34"/>
  <c r="Q281" i="23" s="1"/>
  <c r="B669" i="34"/>
  <c r="C282" i="23" s="1"/>
  <c r="C669" i="34"/>
  <c r="D282" i="23" s="1"/>
  <c r="D669" i="34"/>
  <c r="F669" i="34"/>
  <c r="G669" i="34"/>
  <c r="H669" i="34"/>
  <c r="I669" i="34"/>
  <c r="J669" i="34"/>
  <c r="K669" i="34"/>
  <c r="L669" i="34"/>
  <c r="M669" i="34"/>
  <c r="N669" i="34"/>
  <c r="O669" i="34"/>
  <c r="P669" i="34"/>
  <c r="Q669" i="34"/>
  <c r="R669" i="34"/>
  <c r="S669" i="34"/>
  <c r="T669" i="34"/>
  <c r="U669" i="34"/>
  <c r="V669" i="34"/>
  <c r="W669" i="34"/>
  <c r="X669" i="34"/>
  <c r="Y669" i="34"/>
  <c r="Z669" i="34"/>
  <c r="M282" i="23" s="1"/>
  <c r="AA669" i="34"/>
  <c r="N282" i="23" s="1"/>
  <c r="AB669" i="34"/>
  <c r="O282" i="23" s="1"/>
  <c r="AC669" i="34"/>
  <c r="P282" i="23" s="1"/>
  <c r="AD669" i="34"/>
  <c r="Q282" i="23" s="1"/>
  <c r="B670" i="34"/>
  <c r="C283" i="23" s="1"/>
  <c r="C670" i="34"/>
  <c r="D283" i="23" s="1"/>
  <c r="D670" i="34"/>
  <c r="F670" i="34"/>
  <c r="G670" i="34"/>
  <c r="H670" i="34"/>
  <c r="I670" i="34"/>
  <c r="J670" i="34"/>
  <c r="K670" i="34"/>
  <c r="L670" i="34"/>
  <c r="M670" i="34"/>
  <c r="N670" i="34"/>
  <c r="O670" i="34"/>
  <c r="P670" i="34"/>
  <c r="Q670" i="34"/>
  <c r="R670" i="34"/>
  <c r="S670" i="34"/>
  <c r="T670" i="34"/>
  <c r="U670" i="34"/>
  <c r="V670" i="34"/>
  <c r="W670" i="34"/>
  <c r="X670" i="34"/>
  <c r="Y670" i="34"/>
  <c r="Z670" i="34"/>
  <c r="M283" i="23" s="1"/>
  <c r="AA670" i="34"/>
  <c r="N283" i="23" s="1"/>
  <c r="AB670" i="34"/>
  <c r="O283" i="23" s="1"/>
  <c r="AC670" i="34"/>
  <c r="P283" i="23" s="1"/>
  <c r="AD670" i="34"/>
  <c r="Q283" i="23" s="1"/>
  <c r="B671" i="34"/>
  <c r="C284" i="23" s="1"/>
  <c r="C671" i="34"/>
  <c r="D284" i="23" s="1"/>
  <c r="D671" i="34"/>
  <c r="F671" i="34"/>
  <c r="G671" i="34"/>
  <c r="H671" i="34"/>
  <c r="I671" i="34"/>
  <c r="J671" i="34"/>
  <c r="K671" i="34"/>
  <c r="L671" i="34"/>
  <c r="M671" i="34"/>
  <c r="N671" i="34"/>
  <c r="O671" i="34"/>
  <c r="P671" i="34"/>
  <c r="Q671" i="34"/>
  <c r="R671" i="34"/>
  <c r="S671" i="34"/>
  <c r="T671" i="34"/>
  <c r="U671" i="34"/>
  <c r="V671" i="34"/>
  <c r="W671" i="34"/>
  <c r="X671" i="34"/>
  <c r="Y671" i="34"/>
  <c r="Z671" i="34"/>
  <c r="M284" i="23" s="1"/>
  <c r="AA671" i="34"/>
  <c r="N284" i="23" s="1"/>
  <c r="AB671" i="34"/>
  <c r="O284" i="23" s="1"/>
  <c r="AC671" i="34"/>
  <c r="P284" i="23" s="1"/>
  <c r="AD671" i="34"/>
  <c r="Q284" i="23" s="1"/>
  <c r="B672" i="34"/>
  <c r="C285" i="23" s="1"/>
  <c r="C672" i="34"/>
  <c r="D285" i="23" s="1"/>
  <c r="D672" i="34"/>
  <c r="F672" i="34"/>
  <c r="G672" i="34"/>
  <c r="H672" i="34"/>
  <c r="I672" i="34"/>
  <c r="J672" i="34"/>
  <c r="K672" i="34"/>
  <c r="L672" i="34"/>
  <c r="M672" i="34"/>
  <c r="N672" i="34"/>
  <c r="O672" i="34"/>
  <c r="P672" i="34"/>
  <c r="Q672" i="34"/>
  <c r="R672" i="34"/>
  <c r="S672" i="34"/>
  <c r="T672" i="34"/>
  <c r="U672" i="34"/>
  <c r="V672" i="34"/>
  <c r="W672" i="34"/>
  <c r="X672" i="34"/>
  <c r="Y672" i="34"/>
  <c r="Z672" i="34"/>
  <c r="M285" i="23" s="1"/>
  <c r="AA672" i="34"/>
  <c r="N285" i="23" s="1"/>
  <c r="AB672" i="34"/>
  <c r="O285" i="23" s="1"/>
  <c r="AC672" i="34"/>
  <c r="P285" i="23" s="1"/>
  <c r="AD672" i="34"/>
  <c r="Q285" i="23" s="1"/>
  <c r="B673" i="34"/>
  <c r="C286" i="23" s="1"/>
  <c r="C673" i="34"/>
  <c r="D286" i="23" s="1"/>
  <c r="D673" i="34"/>
  <c r="F673" i="34"/>
  <c r="G673" i="34"/>
  <c r="H673" i="34"/>
  <c r="I673" i="34"/>
  <c r="J673" i="34"/>
  <c r="K673" i="34"/>
  <c r="L673" i="34"/>
  <c r="M673" i="34"/>
  <c r="N673" i="34"/>
  <c r="O673" i="34"/>
  <c r="P673" i="34"/>
  <c r="Q673" i="34"/>
  <c r="R673" i="34"/>
  <c r="S673" i="34"/>
  <c r="T673" i="34"/>
  <c r="U673" i="34"/>
  <c r="V673" i="34"/>
  <c r="W673" i="34"/>
  <c r="X673" i="34"/>
  <c r="Y673" i="34"/>
  <c r="Z673" i="34"/>
  <c r="M286" i="23" s="1"/>
  <c r="AA673" i="34"/>
  <c r="N286" i="23" s="1"/>
  <c r="AB673" i="34"/>
  <c r="O286" i="23" s="1"/>
  <c r="AC673" i="34"/>
  <c r="P286" i="23" s="1"/>
  <c r="AD673" i="34"/>
  <c r="Q286" i="23" s="1"/>
  <c r="B674" i="34"/>
  <c r="C287" i="23" s="1"/>
  <c r="C674" i="34"/>
  <c r="D287" i="23" s="1"/>
  <c r="D674" i="34"/>
  <c r="F674" i="34"/>
  <c r="G674" i="34"/>
  <c r="H674" i="34"/>
  <c r="I674" i="34"/>
  <c r="J674" i="34"/>
  <c r="K674" i="34"/>
  <c r="L674" i="34"/>
  <c r="M674" i="34"/>
  <c r="N674" i="34"/>
  <c r="O674" i="34"/>
  <c r="P674" i="34"/>
  <c r="Q674" i="34"/>
  <c r="R674" i="34"/>
  <c r="S674" i="34"/>
  <c r="T674" i="34"/>
  <c r="U674" i="34"/>
  <c r="V674" i="34"/>
  <c r="W674" i="34"/>
  <c r="X674" i="34"/>
  <c r="Y674" i="34"/>
  <c r="Z674" i="34"/>
  <c r="M287" i="23" s="1"/>
  <c r="AA674" i="34"/>
  <c r="N287" i="23" s="1"/>
  <c r="AB674" i="34"/>
  <c r="O287" i="23" s="1"/>
  <c r="AC674" i="34"/>
  <c r="P287" i="23" s="1"/>
  <c r="AD674" i="34"/>
  <c r="Q287" i="23" s="1"/>
  <c r="AE605" i="34" l="1"/>
  <c r="AE569" i="34"/>
  <c r="AE585" i="34"/>
  <c r="L265" i="23"/>
  <c r="L264" i="23"/>
  <c r="L262" i="23"/>
  <c r="L261" i="23"/>
  <c r="L259" i="23"/>
  <c r="I258" i="23"/>
  <c r="L257" i="23"/>
  <c r="L253" i="23"/>
  <c r="I250" i="23"/>
  <c r="L249" i="23"/>
  <c r="I249" i="23"/>
  <c r="L245" i="23"/>
  <c r="I240" i="23"/>
  <c r="I232" i="23"/>
  <c r="L231" i="23"/>
  <c r="I231" i="23"/>
  <c r="L220" i="23"/>
  <c r="AE551" i="34"/>
  <c r="AE581" i="34"/>
  <c r="AE657" i="34"/>
  <c r="AE589" i="34"/>
  <c r="L200" i="23"/>
  <c r="AE565" i="34"/>
  <c r="AE561" i="34"/>
  <c r="AE653" i="34"/>
  <c r="I254" i="23"/>
  <c r="J264" i="23"/>
  <c r="AE573" i="34"/>
  <c r="L184" i="23"/>
  <c r="AE547" i="34"/>
  <c r="AE543" i="34"/>
  <c r="I262" i="23"/>
  <c r="AE577" i="34"/>
  <c r="AE539" i="34"/>
  <c r="AE601" i="34"/>
  <c r="K212" i="23"/>
  <c r="AE597" i="34"/>
  <c r="AE557" i="34"/>
  <c r="L166" i="23"/>
  <c r="AE665" i="34"/>
  <c r="AE633" i="34"/>
  <c r="AE587" i="34"/>
  <c r="AE673" i="34"/>
  <c r="AE669" i="34"/>
  <c r="AE612" i="34"/>
  <c r="AE609" i="34"/>
  <c r="AE571" i="34"/>
  <c r="L196" i="23"/>
  <c r="K188" i="23"/>
  <c r="AE567" i="34"/>
  <c r="K172" i="23"/>
  <c r="K264" i="23"/>
  <c r="AE651" i="34"/>
  <c r="J262" i="23"/>
  <c r="K261" i="23"/>
  <c r="J261" i="23"/>
  <c r="J258" i="23"/>
  <c r="K257" i="23"/>
  <c r="J254" i="23"/>
  <c r="K253" i="23"/>
  <c r="J250" i="23"/>
  <c r="K249" i="23"/>
  <c r="J246" i="23"/>
  <c r="K245" i="23"/>
  <c r="J243" i="23"/>
  <c r="J239" i="23"/>
  <c r="J232" i="23"/>
  <c r="K231" i="23"/>
  <c r="J225" i="23"/>
  <c r="J221" i="23"/>
  <c r="K220" i="23"/>
  <c r="L212" i="23"/>
  <c r="AE599" i="34"/>
  <c r="AE593" i="34"/>
  <c r="K200" i="23"/>
  <c r="L192" i="23"/>
  <c r="AE579" i="34"/>
  <c r="K184" i="23"/>
  <c r="L176" i="23"/>
  <c r="AE563" i="34"/>
  <c r="J167" i="23"/>
  <c r="K166" i="23"/>
  <c r="L158" i="23"/>
  <c r="I243" i="23"/>
  <c r="I228" i="23"/>
  <c r="AE613" i="34"/>
  <c r="K192" i="23"/>
  <c r="K176" i="23"/>
  <c r="AE555" i="34"/>
  <c r="I167" i="23"/>
  <c r="K158" i="23"/>
  <c r="K287" i="23"/>
  <c r="J284" i="23"/>
  <c r="K283" i="23"/>
  <c r="J280" i="23"/>
  <c r="K279" i="23"/>
  <c r="J276" i="23"/>
  <c r="K275" i="23"/>
  <c r="J273" i="23"/>
  <c r="K272" i="23"/>
  <c r="K268" i="23"/>
  <c r="AE655" i="34"/>
  <c r="AE654" i="34"/>
  <c r="AE647" i="34"/>
  <c r="AE643" i="34"/>
  <c r="I252" i="23"/>
  <c r="AE635" i="34"/>
  <c r="AE629" i="34"/>
  <c r="AE625" i="34"/>
  <c r="I234" i="23"/>
  <c r="AE617" i="34"/>
  <c r="AE611" i="34"/>
  <c r="L216" i="23"/>
  <c r="AE603" i="34"/>
  <c r="K208" i="23"/>
  <c r="K204" i="23"/>
  <c r="AE583" i="34"/>
  <c r="L180" i="23"/>
  <c r="L162" i="23"/>
  <c r="K154" i="23"/>
  <c r="L287" i="23"/>
  <c r="I284" i="23"/>
  <c r="L283" i="23"/>
  <c r="I280" i="23"/>
  <c r="L279" i="23"/>
  <c r="I276" i="23"/>
  <c r="L275" i="23"/>
  <c r="I273" i="23"/>
  <c r="L272" i="23"/>
  <c r="L268" i="23"/>
  <c r="AE615" i="34"/>
  <c r="K216" i="23"/>
  <c r="L208" i="23"/>
  <c r="AE595" i="34"/>
  <c r="L204" i="23"/>
  <c r="AE591" i="34"/>
  <c r="K196" i="23"/>
  <c r="L188" i="23"/>
  <c r="AE575" i="34"/>
  <c r="K180" i="23"/>
  <c r="L172" i="23"/>
  <c r="AE559" i="34"/>
  <c r="K162" i="23"/>
  <c r="L154" i="23"/>
  <c r="J285" i="23"/>
  <c r="I285" i="23"/>
  <c r="J281" i="23"/>
  <c r="I281" i="23"/>
  <c r="J277" i="23"/>
  <c r="I277" i="23"/>
  <c r="J270" i="23"/>
  <c r="I270" i="23"/>
  <c r="L269" i="23"/>
  <c r="K269" i="23"/>
  <c r="J266" i="23"/>
  <c r="I266" i="23"/>
  <c r="K265" i="23"/>
  <c r="AE649" i="34"/>
  <c r="J259" i="23"/>
  <c r="I259" i="23"/>
  <c r="J255" i="23"/>
  <c r="AE642" i="34"/>
  <c r="J251" i="23"/>
  <c r="AE638" i="34"/>
  <c r="I251" i="23"/>
  <c r="J247" i="23"/>
  <c r="AE634" i="34"/>
  <c r="I247" i="23"/>
  <c r="L242" i="23"/>
  <c r="K242" i="23"/>
  <c r="AE627" i="34"/>
  <c r="L238" i="23"/>
  <c r="K238" i="23"/>
  <c r="J236" i="23"/>
  <c r="I236" i="23"/>
  <c r="L235" i="23"/>
  <c r="K235" i="23"/>
  <c r="J233" i="23"/>
  <c r="AE620" i="34"/>
  <c r="I233" i="23"/>
  <c r="J229" i="23"/>
  <c r="AE616" i="34"/>
  <c r="I229" i="23"/>
  <c r="L228" i="23"/>
  <c r="K228" i="23"/>
  <c r="L224" i="23"/>
  <c r="K224" i="23"/>
  <c r="J218" i="23"/>
  <c r="I218" i="23"/>
  <c r="L217" i="23"/>
  <c r="K217" i="23"/>
  <c r="J214" i="23"/>
  <c r="I214" i="23"/>
  <c r="L213" i="23"/>
  <c r="K213" i="23"/>
  <c r="J210" i="23"/>
  <c r="I210" i="23"/>
  <c r="L209" i="23"/>
  <c r="K209" i="23"/>
  <c r="J206" i="23"/>
  <c r="I206" i="23"/>
  <c r="L205" i="23"/>
  <c r="K205" i="23"/>
  <c r="J202" i="23"/>
  <c r="I202" i="23"/>
  <c r="L201" i="23"/>
  <c r="K201" i="23"/>
  <c r="J198" i="23"/>
  <c r="I198" i="23"/>
  <c r="L197" i="23"/>
  <c r="K197" i="23"/>
  <c r="J194" i="23"/>
  <c r="I194" i="23"/>
  <c r="L193" i="23"/>
  <c r="K193" i="23"/>
  <c r="J190" i="23"/>
  <c r="I190" i="23"/>
  <c r="L189" i="23"/>
  <c r="K189" i="23"/>
  <c r="J186" i="23"/>
  <c r="I186" i="23"/>
  <c r="L185" i="23"/>
  <c r="K185" i="23"/>
  <c r="J182" i="23"/>
  <c r="I182" i="23"/>
  <c r="L181" i="23"/>
  <c r="K181" i="23"/>
  <c r="J178" i="23"/>
  <c r="I178" i="23"/>
  <c r="L177" i="23"/>
  <c r="K177" i="23"/>
  <c r="J174" i="23"/>
  <c r="I174" i="23"/>
  <c r="AE545" i="34"/>
  <c r="AE674" i="34"/>
  <c r="AE670" i="34"/>
  <c r="L280" i="23"/>
  <c r="K280" i="23"/>
  <c r="AE666" i="34"/>
  <c r="L276" i="23"/>
  <c r="K276" i="23"/>
  <c r="AE662" i="34"/>
  <c r="J274" i="23"/>
  <c r="I274" i="23"/>
  <c r="L273" i="23"/>
  <c r="K273" i="23"/>
  <c r="J271" i="23"/>
  <c r="I271" i="23"/>
  <c r="J267" i="23"/>
  <c r="I267" i="23"/>
  <c r="J263" i="23"/>
  <c r="I263" i="23"/>
  <c r="K262" i="23"/>
  <c r="AE648" i="34"/>
  <c r="L258" i="23"/>
  <c r="K258" i="23"/>
  <c r="L254" i="23"/>
  <c r="K254" i="23"/>
  <c r="AE639" i="34"/>
  <c r="L250" i="23"/>
  <c r="K250" i="23"/>
  <c r="L246" i="23"/>
  <c r="K246" i="23"/>
  <c r="J244" i="23"/>
  <c r="I244" i="23"/>
  <c r="L243" i="23"/>
  <c r="K243" i="23"/>
  <c r="J240" i="23"/>
  <c r="L239" i="23"/>
  <c r="K239" i="23"/>
  <c r="AE623" i="34"/>
  <c r="L232" i="23"/>
  <c r="K232" i="23"/>
  <c r="J226" i="23"/>
  <c r="I226" i="23"/>
  <c r="L225" i="23"/>
  <c r="K225" i="23"/>
  <c r="J222" i="23"/>
  <c r="I222" i="23"/>
  <c r="L221" i="23"/>
  <c r="K221" i="23"/>
  <c r="J219" i="23"/>
  <c r="AE606" i="34"/>
  <c r="I219" i="23"/>
  <c r="J215" i="23"/>
  <c r="AE602" i="34"/>
  <c r="I215" i="23"/>
  <c r="J211" i="23"/>
  <c r="AE598" i="34"/>
  <c r="I211" i="23"/>
  <c r="J207" i="23"/>
  <c r="AE594" i="34"/>
  <c r="I207" i="23"/>
  <c r="J203" i="23"/>
  <c r="I203" i="23"/>
  <c r="AE588" i="34"/>
  <c r="J199" i="23"/>
  <c r="I199" i="23"/>
  <c r="AE584" i="34"/>
  <c r="J195" i="23"/>
  <c r="I195" i="23"/>
  <c r="AE580" i="34"/>
  <c r="J191" i="23"/>
  <c r="I191" i="23"/>
  <c r="AE576" i="34"/>
  <c r="J187" i="23"/>
  <c r="I187" i="23"/>
  <c r="AE572" i="34"/>
  <c r="J183" i="23"/>
  <c r="I183" i="23"/>
  <c r="AE568" i="34"/>
  <c r="J179" i="23"/>
  <c r="I179" i="23"/>
  <c r="AE564" i="34"/>
  <c r="J175" i="23"/>
  <c r="I175" i="23"/>
  <c r="AE560" i="34"/>
  <c r="J171" i="23"/>
  <c r="I171" i="23"/>
  <c r="AE556" i="34"/>
  <c r="I246" i="23"/>
  <c r="K284" i="23"/>
  <c r="I286" i="23"/>
  <c r="J282" i="23"/>
  <c r="I282" i="23"/>
  <c r="L281" i="23"/>
  <c r="K281" i="23"/>
  <c r="J278" i="23"/>
  <c r="I278" i="23"/>
  <c r="L277" i="23"/>
  <c r="K277" i="23"/>
  <c r="AE661" i="34"/>
  <c r="L270" i="23"/>
  <c r="K270" i="23"/>
  <c r="AE656" i="34"/>
  <c r="L266" i="23"/>
  <c r="K266" i="23"/>
  <c r="AE652" i="34"/>
  <c r="J260" i="23"/>
  <c r="I260" i="23"/>
  <c r="K259" i="23"/>
  <c r="J256" i="23"/>
  <c r="I256" i="23"/>
  <c r="L255" i="23"/>
  <c r="K255" i="23"/>
  <c r="J252" i="23"/>
  <c r="L251" i="23"/>
  <c r="K251" i="23"/>
  <c r="J248" i="23"/>
  <c r="I248" i="23"/>
  <c r="L247" i="23"/>
  <c r="K247" i="23"/>
  <c r="AE631" i="34"/>
  <c r="J241" i="23"/>
  <c r="AE628" i="34"/>
  <c r="I241" i="23"/>
  <c r="J237" i="23"/>
  <c r="AE624" i="34"/>
  <c r="L236" i="23"/>
  <c r="K236" i="23"/>
  <c r="J234" i="23"/>
  <c r="L233" i="23"/>
  <c r="K233" i="23"/>
  <c r="J230" i="23"/>
  <c r="I230" i="23"/>
  <c r="L229" i="23"/>
  <c r="K229" i="23"/>
  <c r="J227" i="23"/>
  <c r="AE614" i="34"/>
  <c r="I227" i="23"/>
  <c r="J223" i="23"/>
  <c r="AE610" i="34"/>
  <c r="I223" i="23"/>
  <c r="L218" i="23"/>
  <c r="K218" i="23"/>
  <c r="L214" i="23"/>
  <c r="K214" i="23"/>
  <c r="L210" i="23"/>
  <c r="K210" i="23"/>
  <c r="L206" i="23"/>
  <c r="K206" i="23"/>
  <c r="L202" i="23"/>
  <c r="K202" i="23"/>
  <c r="L198" i="23"/>
  <c r="K198" i="23"/>
  <c r="L194" i="23"/>
  <c r="K194" i="23"/>
  <c r="L190" i="23"/>
  <c r="K190" i="23"/>
  <c r="L186" i="23"/>
  <c r="K186" i="23"/>
  <c r="L182" i="23"/>
  <c r="K182" i="23"/>
  <c r="L178" i="23"/>
  <c r="K178" i="23"/>
  <c r="L174" i="23"/>
  <c r="K174" i="23"/>
  <c r="L170" i="23"/>
  <c r="K170" i="23"/>
  <c r="AE549" i="34"/>
  <c r="I225" i="23"/>
  <c r="AE630" i="34"/>
  <c r="AE626" i="34"/>
  <c r="I239" i="23"/>
  <c r="K285" i="23"/>
  <c r="I287" i="23"/>
  <c r="J283" i="23"/>
  <c r="I283" i="23"/>
  <c r="J279" i="23"/>
  <c r="I279" i="23"/>
  <c r="J275" i="23"/>
  <c r="I275" i="23"/>
  <c r="L274" i="23"/>
  <c r="K274" i="23"/>
  <c r="AE660" i="34"/>
  <c r="J272" i="23"/>
  <c r="I272" i="23"/>
  <c r="L271" i="23"/>
  <c r="K271" i="23"/>
  <c r="J268" i="23"/>
  <c r="I268" i="23"/>
  <c r="L267" i="23"/>
  <c r="K267" i="23"/>
  <c r="I264" i="23"/>
  <c r="L263" i="23"/>
  <c r="K263" i="23"/>
  <c r="I261" i="23"/>
  <c r="J257" i="23"/>
  <c r="AE644" i="34"/>
  <c r="I257" i="23"/>
  <c r="J253" i="23"/>
  <c r="AE640" i="34"/>
  <c r="I253" i="23"/>
  <c r="J249" i="23"/>
  <c r="H249" i="23" s="1"/>
  <c r="AE636" i="34"/>
  <c r="J245" i="23"/>
  <c r="AE632" i="34"/>
  <c r="I245" i="23"/>
  <c r="L244" i="23"/>
  <c r="K244" i="23"/>
  <c r="L240" i="23"/>
  <c r="K240" i="23"/>
  <c r="AE621" i="34"/>
  <c r="J231" i="23"/>
  <c r="H231" i="23" s="1"/>
  <c r="AE618" i="34"/>
  <c r="L226" i="23"/>
  <c r="K226" i="23"/>
  <c r="L222" i="23"/>
  <c r="K222" i="23"/>
  <c r="J220" i="23"/>
  <c r="I220" i="23"/>
  <c r="L219" i="23"/>
  <c r="K219" i="23"/>
  <c r="J216" i="23"/>
  <c r="I216" i="23"/>
  <c r="L215" i="23"/>
  <c r="K215" i="23"/>
  <c r="J212" i="23"/>
  <c r="I212" i="23"/>
  <c r="L211" i="23"/>
  <c r="K211" i="23"/>
  <c r="J208" i="23"/>
  <c r="I208" i="23"/>
  <c r="L207" i="23"/>
  <c r="K207" i="23"/>
  <c r="J204" i="23"/>
  <c r="I204" i="23"/>
  <c r="L203" i="23"/>
  <c r="K203" i="23"/>
  <c r="J200" i="23"/>
  <c r="I200" i="23"/>
  <c r="L199" i="23"/>
  <c r="K199" i="23"/>
  <c r="J196" i="23"/>
  <c r="I196" i="23"/>
  <c r="L195" i="23"/>
  <c r="K195" i="23"/>
  <c r="J192" i="23"/>
  <c r="I192" i="23"/>
  <c r="L191" i="23"/>
  <c r="K191" i="23"/>
  <c r="J188" i="23"/>
  <c r="I188" i="23"/>
  <c r="L187" i="23"/>
  <c r="K187" i="23"/>
  <c r="J184" i="23"/>
  <c r="I184" i="23"/>
  <c r="L183" i="23"/>
  <c r="K183" i="23"/>
  <c r="J180" i="23"/>
  <c r="I180" i="23"/>
  <c r="L179" i="23"/>
  <c r="K179" i="23"/>
  <c r="J176" i="23"/>
  <c r="I176" i="23"/>
  <c r="L175" i="23"/>
  <c r="K175" i="23"/>
  <c r="J172" i="23"/>
  <c r="I172" i="23"/>
  <c r="L171" i="23"/>
  <c r="K171" i="23"/>
  <c r="J168" i="23"/>
  <c r="I168" i="23"/>
  <c r="L167" i="23"/>
  <c r="AE658" i="34"/>
  <c r="AE650" i="34"/>
  <c r="AE608" i="34"/>
  <c r="I221" i="23"/>
  <c r="L284" i="23"/>
  <c r="J286" i="23"/>
  <c r="L285" i="23"/>
  <c r="J287" i="23"/>
  <c r="L286" i="23"/>
  <c r="K286" i="23"/>
  <c r="AE672" i="34"/>
  <c r="AE671" i="34"/>
  <c r="L282" i="23"/>
  <c r="K282" i="23"/>
  <c r="AE668" i="34"/>
  <c r="AE667" i="34"/>
  <c r="L278" i="23"/>
  <c r="K278" i="23"/>
  <c r="AE664" i="34"/>
  <c r="AE663" i="34"/>
  <c r="AE659" i="34"/>
  <c r="J269" i="23"/>
  <c r="I269" i="23"/>
  <c r="J265" i="23"/>
  <c r="I265" i="23"/>
  <c r="L260" i="23"/>
  <c r="K260" i="23"/>
  <c r="AE646" i="34"/>
  <c r="AE645" i="34"/>
  <c r="L256" i="23"/>
  <c r="K256" i="23"/>
  <c r="AE641" i="34"/>
  <c r="L252" i="23"/>
  <c r="K252" i="23"/>
  <c r="AE637" i="34"/>
  <c r="L248" i="23"/>
  <c r="K248" i="23"/>
  <c r="J242" i="23"/>
  <c r="I242" i="23"/>
  <c r="L241" i="23"/>
  <c r="K241" i="23"/>
  <c r="J238" i="23"/>
  <c r="I238" i="23"/>
  <c r="L237" i="23"/>
  <c r="K237" i="23"/>
  <c r="J235" i="23"/>
  <c r="AE622" i="34"/>
  <c r="I235" i="23"/>
  <c r="L234" i="23"/>
  <c r="K234" i="23"/>
  <c r="AE619" i="34"/>
  <c r="L230" i="23"/>
  <c r="K230" i="23"/>
  <c r="J228" i="23"/>
  <c r="L227" i="23"/>
  <c r="K227" i="23"/>
  <c r="J224" i="23"/>
  <c r="I224" i="23"/>
  <c r="L223" i="23"/>
  <c r="K223" i="23"/>
  <c r="AE607" i="34"/>
  <c r="J217" i="23"/>
  <c r="AE604" i="34"/>
  <c r="I217" i="23"/>
  <c r="J213" i="23"/>
  <c r="AE600" i="34"/>
  <c r="I213" i="23"/>
  <c r="J209" i="23"/>
  <c r="AE596" i="34"/>
  <c r="I209" i="23"/>
  <c r="J205" i="23"/>
  <c r="AE592" i="34"/>
  <c r="I205" i="23"/>
  <c r="AE590" i="34"/>
  <c r="J201" i="23"/>
  <c r="I201" i="23"/>
  <c r="AE586" i="34"/>
  <c r="J197" i="23"/>
  <c r="I197" i="23"/>
  <c r="AE582" i="34"/>
  <c r="J193" i="23"/>
  <c r="I193" i="23"/>
  <c r="AE578" i="34"/>
  <c r="J189" i="23"/>
  <c r="I189" i="23"/>
  <c r="AE574" i="34"/>
  <c r="J185" i="23"/>
  <c r="I185" i="23"/>
  <c r="AE570" i="34"/>
  <c r="J181" i="23"/>
  <c r="I181" i="23"/>
  <c r="AE566" i="34"/>
  <c r="J177" i="23"/>
  <c r="I177" i="23"/>
  <c r="AE562" i="34"/>
  <c r="J173" i="23"/>
  <c r="I173" i="23"/>
  <c r="AE558" i="34"/>
  <c r="AE541" i="34"/>
  <c r="I255" i="23"/>
  <c r="I237" i="23"/>
  <c r="J164" i="23"/>
  <c r="I164" i="23"/>
  <c r="L163" i="23"/>
  <c r="K163" i="23"/>
  <c r="J160" i="23"/>
  <c r="I160" i="23"/>
  <c r="L159" i="23"/>
  <c r="K159" i="23"/>
  <c r="J156" i="23"/>
  <c r="I156" i="23"/>
  <c r="L155" i="23"/>
  <c r="K155" i="23"/>
  <c r="J152" i="23"/>
  <c r="I152" i="23"/>
  <c r="L151" i="23"/>
  <c r="K151" i="23"/>
  <c r="K167" i="23"/>
  <c r="J165" i="23"/>
  <c r="I165" i="23"/>
  <c r="AE550" i="34"/>
  <c r="J161" i="23"/>
  <c r="I161" i="23"/>
  <c r="AE546" i="34"/>
  <c r="J157" i="23"/>
  <c r="I157" i="23"/>
  <c r="AE542" i="34"/>
  <c r="J153" i="23"/>
  <c r="I153" i="23"/>
  <c r="AE538" i="34"/>
  <c r="J169" i="23"/>
  <c r="I169" i="23"/>
  <c r="AE554" i="34"/>
  <c r="L164" i="23"/>
  <c r="K164" i="23"/>
  <c r="L160" i="23"/>
  <c r="K160" i="23"/>
  <c r="L156" i="23"/>
  <c r="K156" i="23"/>
  <c r="L152" i="23"/>
  <c r="K152" i="23"/>
  <c r="L168" i="23"/>
  <c r="K168" i="23"/>
  <c r="J166" i="23"/>
  <c r="I166" i="23"/>
  <c r="L165" i="23"/>
  <c r="K165" i="23"/>
  <c r="J162" i="23"/>
  <c r="I162" i="23"/>
  <c r="L161" i="23"/>
  <c r="K161" i="23"/>
  <c r="J158" i="23"/>
  <c r="I158" i="23"/>
  <c r="L157" i="23"/>
  <c r="K157" i="23"/>
  <c r="J154" i="23"/>
  <c r="I154" i="23"/>
  <c r="L153" i="23"/>
  <c r="K153" i="23"/>
  <c r="L173" i="23"/>
  <c r="K173" i="23"/>
  <c r="J170" i="23"/>
  <c r="I170" i="23"/>
  <c r="L169" i="23"/>
  <c r="K169" i="23"/>
  <c r="AE553" i="34"/>
  <c r="AE552" i="34"/>
  <c r="J163" i="23"/>
  <c r="I163" i="23"/>
  <c r="AE548" i="34"/>
  <c r="J159" i="23"/>
  <c r="I159" i="23"/>
  <c r="AE544" i="34"/>
  <c r="J155" i="23"/>
  <c r="I155" i="23"/>
  <c r="AE540" i="34"/>
  <c r="J151" i="23"/>
  <c r="I151" i="23"/>
  <c r="H261" i="23" l="1"/>
  <c r="H216" i="23"/>
  <c r="H264" i="23"/>
  <c r="H252" i="23"/>
  <c r="H262" i="23"/>
  <c r="H255" i="23"/>
  <c r="H287" i="23"/>
  <c r="H269" i="23"/>
  <c r="H204" i="23"/>
  <c r="H167" i="23"/>
  <c r="H199" i="23"/>
  <c r="H257" i="23"/>
  <c r="H232" i="23"/>
  <c r="H250" i="23"/>
  <c r="H279" i="23"/>
  <c r="H284" i="23"/>
  <c r="H176" i="23"/>
  <c r="H212" i="23"/>
  <c r="H168" i="23"/>
  <c r="H180" i="23"/>
  <c r="H192" i="23"/>
  <c r="H246" i="23"/>
  <c r="H157" i="23"/>
  <c r="H228" i="23"/>
  <c r="H278" i="23"/>
  <c r="H286" i="23"/>
  <c r="H245" i="23"/>
  <c r="H281" i="23"/>
  <c r="H243" i="23"/>
  <c r="H162" i="23"/>
  <c r="H259" i="23"/>
  <c r="H221" i="23"/>
  <c r="H153" i="23"/>
  <c r="H182" i="23"/>
  <c r="H194" i="23"/>
  <c r="H206" i="23"/>
  <c r="H218" i="23"/>
  <c r="H270" i="23"/>
  <c r="H285" i="23"/>
  <c r="H217" i="23"/>
  <c r="H241" i="23"/>
  <c r="H196" i="23"/>
  <c r="H253" i="23"/>
  <c r="H234" i="23"/>
  <c r="H170" i="23"/>
  <c r="H166" i="23"/>
  <c r="H165" i="23"/>
  <c r="H201" i="23"/>
  <c r="H275" i="23"/>
  <c r="H227" i="23"/>
  <c r="H260" i="23"/>
  <c r="H175" i="23"/>
  <c r="H183" i="23"/>
  <c r="H240" i="23"/>
  <c r="H258" i="23"/>
  <c r="H267" i="23"/>
  <c r="H280" i="23"/>
  <c r="H155" i="23"/>
  <c r="H164" i="23"/>
  <c r="H158" i="23"/>
  <c r="H242" i="23"/>
  <c r="H188" i="23"/>
  <c r="H200" i="23"/>
  <c r="H272" i="23"/>
  <c r="H163" i="23"/>
  <c r="H169" i="23"/>
  <c r="H152" i="23"/>
  <c r="H173" i="23"/>
  <c r="H181" i="23"/>
  <c r="H189" i="23"/>
  <c r="H197" i="23"/>
  <c r="H235" i="23"/>
  <c r="H238" i="23"/>
  <c r="H248" i="23"/>
  <c r="H265" i="23"/>
  <c r="H172" i="23"/>
  <c r="H184" i="23"/>
  <c r="H191" i="23"/>
  <c r="H208" i="23"/>
  <c r="H220" i="23"/>
  <c r="H268" i="23"/>
  <c r="H274" i="23"/>
  <c r="H283" i="23"/>
  <c r="H174" i="23"/>
  <c r="H186" i="23"/>
  <c r="H198" i="23"/>
  <c r="H210" i="23"/>
  <c r="H229" i="23"/>
  <c r="H251" i="23"/>
  <c r="H282" i="23"/>
  <c r="H171" i="23"/>
  <c r="H187" i="23"/>
  <c r="H195" i="23"/>
  <c r="H211" i="23"/>
  <c r="H219" i="23"/>
  <c r="H225" i="23"/>
  <c r="H239" i="23"/>
  <c r="H244" i="23"/>
  <c r="H254" i="23"/>
  <c r="H263" i="23"/>
  <c r="H273" i="23"/>
  <c r="H276" i="23"/>
  <c r="H178" i="23"/>
  <c r="H190" i="23"/>
  <c r="H202" i="23"/>
  <c r="H209" i="23"/>
  <c r="H214" i="23"/>
  <c r="H224" i="23"/>
  <c r="H233" i="23"/>
  <c r="H247" i="23"/>
  <c r="H154" i="23"/>
  <c r="H160" i="23"/>
  <c r="H237" i="23"/>
  <c r="H205" i="23"/>
  <c r="H213" i="23"/>
  <c r="H222" i="23"/>
  <c r="H271" i="23"/>
  <c r="H223" i="23"/>
  <c r="H230" i="23"/>
  <c r="H207" i="23"/>
  <c r="H215" i="23"/>
  <c r="H226" i="23"/>
  <c r="H203" i="23"/>
  <c r="H277" i="23"/>
  <c r="H256" i="23"/>
  <c r="H179" i="23"/>
  <c r="H236" i="23"/>
  <c r="H266" i="23"/>
  <c r="H151" i="23"/>
  <c r="H159" i="23"/>
  <c r="H161" i="23"/>
  <c r="H156" i="23"/>
  <c r="H177" i="23"/>
  <c r="H185" i="23"/>
  <c r="H193" i="23"/>
  <c r="A91" i="33" l="1"/>
  <c r="A92" i="33"/>
  <c r="A93" i="33"/>
  <c r="A94" i="33"/>
  <c r="A95" i="33"/>
  <c r="A96" i="33"/>
  <c r="A97" i="33"/>
  <c r="A98" i="33"/>
  <c r="A99" i="33"/>
  <c r="A100" i="33"/>
  <c r="A101" i="33"/>
  <c r="A102" i="33"/>
  <c r="A103" i="33"/>
  <c r="A104" i="33"/>
  <c r="A105" i="33"/>
  <c r="A106" i="33"/>
  <c r="A107" i="33"/>
  <c r="A108" i="33"/>
  <c r="A109" i="33"/>
  <c r="A110" i="33"/>
  <c r="A111" i="33"/>
  <c r="A112" i="33"/>
  <c r="A113" i="33"/>
  <c r="A114" i="33"/>
  <c r="A115" i="33"/>
  <c r="A116" i="33"/>
  <c r="A117" i="33"/>
  <c r="A118" i="33"/>
  <c r="A119" i="33"/>
  <c r="A120" i="33"/>
  <c r="A121" i="33"/>
  <c r="A122" i="33"/>
  <c r="A123" i="33"/>
  <c r="A124" i="33"/>
  <c r="A125" i="33"/>
  <c r="A126" i="33"/>
  <c r="A127" i="33"/>
  <c r="A128" i="33"/>
  <c r="A129" i="33"/>
  <c r="A130" i="33"/>
  <c r="A131" i="33"/>
  <c r="A132" i="33"/>
  <c r="A133" i="33"/>
  <c r="A134" i="33"/>
  <c r="A135" i="33"/>
  <c r="A136" i="33"/>
  <c r="A137" i="33"/>
  <c r="A138" i="33"/>
  <c r="A139" i="33"/>
  <c r="A140" i="33"/>
  <c r="A141" i="33"/>
  <c r="A142" i="33"/>
  <c r="A143" i="33"/>
  <c r="A144" i="33"/>
  <c r="A145" i="33"/>
  <c r="A146" i="33"/>
  <c r="A147" i="33"/>
  <c r="A148" i="33"/>
  <c r="A149" i="33"/>
  <c r="A150" i="33"/>
  <c r="A151" i="33"/>
  <c r="A152" i="33"/>
  <c r="A153" i="33"/>
  <c r="A154" i="33"/>
  <c r="A155" i="33"/>
  <c r="A156" i="33"/>
  <c r="A157" i="33"/>
  <c r="A158" i="33"/>
  <c r="A159" i="33"/>
  <c r="A160" i="33"/>
  <c r="A161" i="33"/>
  <c r="A162" i="33"/>
  <c r="A163" i="33"/>
  <c r="A164" i="33"/>
  <c r="A165" i="33"/>
  <c r="A166" i="33"/>
  <c r="A167" i="33"/>
  <c r="A168" i="33"/>
  <c r="F92" i="33" l="1"/>
  <c r="F93" i="33"/>
  <c r="F94" i="33"/>
  <c r="F95" i="33"/>
  <c r="F96" i="33"/>
  <c r="A395" i="34" l="1"/>
  <c r="B8" i="23" s="1"/>
  <c r="B395" i="34"/>
  <c r="C395" i="34"/>
  <c r="D395" i="34"/>
  <c r="E8" i="23" s="1"/>
  <c r="F395" i="34"/>
  <c r="G395" i="34"/>
  <c r="H395" i="34"/>
  <c r="I395" i="34"/>
  <c r="J395" i="34"/>
  <c r="K395" i="34"/>
  <c r="L395" i="34"/>
  <c r="M395" i="34"/>
  <c r="N395" i="34"/>
  <c r="O395" i="34"/>
  <c r="P395" i="34"/>
  <c r="Q395" i="34"/>
  <c r="R395" i="34"/>
  <c r="S395" i="34"/>
  <c r="T395" i="34"/>
  <c r="U395" i="34"/>
  <c r="V395" i="34"/>
  <c r="W395" i="34"/>
  <c r="X395" i="34"/>
  <c r="Y395" i="34"/>
  <c r="Z395" i="34"/>
  <c r="AA395" i="34"/>
  <c r="AB395" i="34"/>
  <c r="AC395" i="34"/>
  <c r="AD395" i="34"/>
  <c r="B396" i="34"/>
  <c r="C396" i="34"/>
  <c r="D396" i="34"/>
  <c r="F396" i="34"/>
  <c r="G396" i="34"/>
  <c r="H396" i="34"/>
  <c r="I396" i="34"/>
  <c r="J396" i="34"/>
  <c r="K396" i="34"/>
  <c r="L396" i="34"/>
  <c r="M396" i="34"/>
  <c r="N396" i="34"/>
  <c r="O396" i="34"/>
  <c r="P396" i="34"/>
  <c r="Q396" i="34"/>
  <c r="R396" i="34"/>
  <c r="S396" i="34"/>
  <c r="T396" i="34"/>
  <c r="U396" i="34"/>
  <c r="V396" i="34"/>
  <c r="W396" i="34"/>
  <c r="X396" i="34"/>
  <c r="Y396" i="34"/>
  <c r="Z396" i="34"/>
  <c r="AA396" i="34"/>
  <c r="AB396" i="34"/>
  <c r="AC396" i="34"/>
  <c r="AD396" i="34"/>
  <c r="B397" i="34"/>
  <c r="C397" i="34"/>
  <c r="D397" i="34"/>
  <c r="F397" i="34"/>
  <c r="G397" i="34"/>
  <c r="H397" i="34"/>
  <c r="I397" i="34"/>
  <c r="J397" i="34"/>
  <c r="K397" i="34"/>
  <c r="L397" i="34"/>
  <c r="M397" i="34"/>
  <c r="N397" i="34"/>
  <c r="O397" i="34"/>
  <c r="P397" i="34"/>
  <c r="Q397" i="34"/>
  <c r="R397" i="34"/>
  <c r="S397" i="34"/>
  <c r="T397" i="34"/>
  <c r="U397" i="34"/>
  <c r="V397" i="34"/>
  <c r="W397" i="34"/>
  <c r="X397" i="34"/>
  <c r="Y397" i="34"/>
  <c r="Z397" i="34"/>
  <c r="AA397" i="34"/>
  <c r="AB397" i="34"/>
  <c r="AC397" i="34"/>
  <c r="AD397" i="34"/>
  <c r="B398" i="34"/>
  <c r="C398" i="34"/>
  <c r="D398" i="34"/>
  <c r="F398" i="34"/>
  <c r="G398" i="34"/>
  <c r="H398" i="34"/>
  <c r="I398" i="34"/>
  <c r="J398" i="34"/>
  <c r="K398" i="34"/>
  <c r="L398" i="34"/>
  <c r="M398" i="34"/>
  <c r="N398" i="34"/>
  <c r="O398" i="34"/>
  <c r="P398" i="34"/>
  <c r="Q398" i="34"/>
  <c r="R398" i="34"/>
  <c r="S398" i="34"/>
  <c r="T398" i="34"/>
  <c r="U398" i="34"/>
  <c r="V398" i="34"/>
  <c r="W398" i="34"/>
  <c r="X398" i="34"/>
  <c r="Y398" i="34"/>
  <c r="Z398" i="34"/>
  <c r="AA398" i="34"/>
  <c r="AB398" i="34"/>
  <c r="AC398" i="34"/>
  <c r="AD398" i="34"/>
  <c r="B399" i="34"/>
  <c r="C399" i="34"/>
  <c r="D399" i="34"/>
  <c r="F399" i="34"/>
  <c r="G399" i="34"/>
  <c r="H399" i="34"/>
  <c r="I399" i="34"/>
  <c r="J399" i="34"/>
  <c r="K399" i="34"/>
  <c r="L399" i="34"/>
  <c r="M399" i="34"/>
  <c r="N399" i="34"/>
  <c r="O399" i="34"/>
  <c r="P399" i="34"/>
  <c r="Q399" i="34"/>
  <c r="R399" i="34"/>
  <c r="S399" i="34"/>
  <c r="T399" i="34"/>
  <c r="U399" i="34"/>
  <c r="V399" i="34"/>
  <c r="W399" i="34"/>
  <c r="X399" i="34"/>
  <c r="Y399" i="34"/>
  <c r="Z399" i="34"/>
  <c r="AA399" i="34"/>
  <c r="AB399" i="34"/>
  <c r="AC399" i="34"/>
  <c r="AD399" i="34"/>
  <c r="B400" i="34"/>
  <c r="C400" i="34"/>
  <c r="D400" i="34"/>
  <c r="F400" i="34"/>
  <c r="G400" i="34"/>
  <c r="H400" i="34"/>
  <c r="I400" i="34"/>
  <c r="J400" i="34"/>
  <c r="K400" i="34"/>
  <c r="L400" i="34"/>
  <c r="M400" i="34"/>
  <c r="N400" i="34"/>
  <c r="O400" i="34"/>
  <c r="P400" i="34"/>
  <c r="Q400" i="34"/>
  <c r="R400" i="34"/>
  <c r="S400" i="34"/>
  <c r="T400" i="34"/>
  <c r="U400" i="34"/>
  <c r="V400" i="34"/>
  <c r="W400" i="34"/>
  <c r="X400" i="34"/>
  <c r="Y400" i="34"/>
  <c r="Z400" i="34"/>
  <c r="AA400" i="34"/>
  <c r="AB400" i="34"/>
  <c r="AC400" i="34"/>
  <c r="AD400" i="34"/>
  <c r="B401" i="34"/>
  <c r="C401" i="34"/>
  <c r="D401" i="34"/>
  <c r="F401" i="34"/>
  <c r="G401" i="34"/>
  <c r="H401" i="34"/>
  <c r="I401" i="34"/>
  <c r="J401" i="34"/>
  <c r="K401" i="34"/>
  <c r="L401" i="34"/>
  <c r="M401" i="34"/>
  <c r="N401" i="34"/>
  <c r="O401" i="34"/>
  <c r="P401" i="34"/>
  <c r="Q401" i="34"/>
  <c r="R401" i="34"/>
  <c r="S401" i="34"/>
  <c r="T401" i="34"/>
  <c r="U401" i="34"/>
  <c r="V401" i="34"/>
  <c r="W401" i="34"/>
  <c r="X401" i="34"/>
  <c r="Y401" i="34"/>
  <c r="Z401" i="34"/>
  <c r="AA401" i="34"/>
  <c r="AB401" i="34"/>
  <c r="AC401" i="34"/>
  <c r="AD401" i="34"/>
  <c r="B402" i="34"/>
  <c r="C402" i="34"/>
  <c r="D402" i="34"/>
  <c r="F402" i="34"/>
  <c r="G402" i="34"/>
  <c r="H402" i="34"/>
  <c r="I402" i="34"/>
  <c r="J402" i="34"/>
  <c r="K402" i="34"/>
  <c r="L402" i="34"/>
  <c r="M402" i="34"/>
  <c r="N402" i="34"/>
  <c r="O402" i="34"/>
  <c r="P402" i="34"/>
  <c r="Q402" i="34"/>
  <c r="R402" i="34"/>
  <c r="S402" i="34"/>
  <c r="T402" i="34"/>
  <c r="U402" i="34"/>
  <c r="V402" i="34"/>
  <c r="W402" i="34"/>
  <c r="X402" i="34"/>
  <c r="Y402" i="34"/>
  <c r="Z402" i="34"/>
  <c r="AA402" i="34"/>
  <c r="AB402" i="34"/>
  <c r="AC402" i="34"/>
  <c r="AD402" i="34"/>
  <c r="B403" i="34"/>
  <c r="C403" i="34"/>
  <c r="D403" i="34"/>
  <c r="F403" i="34"/>
  <c r="G403" i="34"/>
  <c r="H403" i="34"/>
  <c r="I403" i="34"/>
  <c r="J403" i="34"/>
  <c r="K403" i="34"/>
  <c r="L403" i="34"/>
  <c r="M403" i="34"/>
  <c r="N403" i="34"/>
  <c r="O403" i="34"/>
  <c r="P403" i="34"/>
  <c r="Q403" i="34"/>
  <c r="R403" i="34"/>
  <c r="S403" i="34"/>
  <c r="T403" i="34"/>
  <c r="U403" i="34"/>
  <c r="V403" i="34"/>
  <c r="W403" i="34"/>
  <c r="X403" i="34"/>
  <c r="Y403" i="34"/>
  <c r="Z403" i="34"/>
  <c r="AA403" i="34"/>
  <c r="AB403" i="34"/>
  <c r="AC403" i="34"/>
  <c r="AD403" i="34"/>
  <c r="B404" i="34"/>
  <c r="C404" i="34"/>
  <c r="D404" i="34"/>
  <c r="F404" i="34"/>
  <c r="G404" i="34"/>
  <c r="H404" i="34"/>
  <c r="I404" i="34"/>
  <c r="J404" i="34"/>
  <c r="K404" i="34"/>
  <c r="L404" i="34"/>
  <c r="M404" i="34"/>
  <c r="N404" i="34"/>
  <c r="O404" i="34"/>
  <c r="P404" i="34"/>
  <c r="Q404" i="34"/>
  <c r="R404" i="34"/>
  <c r="S404" i="34"/>
  <c r="T404" i="34"/>
  <c r="U404" i="34"/>
  <c r="V404" i="34"/>
  <c r="W404" i="34"/>
  <c r="X404" i="34"/>
  <c r="Y404" i="34"/>
  <c r="Z404" i="34"/>
  <c r="AA404" i="34"/>
  <c r="AB404" i="34"/>
  <c r="AC404" i="34"/>
  <c r="AD404" i="34"/>
  <c r="B405" i="34"/>
  <c r="C405" i="34"/>
  <c r="D405" i="34"/>
  <c r="F405" i="34"/>
  <c r="G405" i="34"/>
  <c r="H405" i="34"/>
  <c r="I405" i="34"/>
  <c r="J405" i="34"/>
  <c r="K405" i="34"/>
  <c r="L405" i="34"/>
  <c r="M405" i="34"/>
  <c r="N405" i="34"/>
  <c r="O405" i="34"/>
  <c r="P405" i="34"/>
  <c r="Q405" i="34"/>
  <c r="R405" i="34"/>
  <c r="S405" i="34"/>
  <c r="T405" i="34"/>
  <c r="U405" i="34"/>
  <c r="V405" i="34"/>
  <c r="W405" i="34"/>
  <c r="X405" i="34"/>
  <c r="Y405" i="34"/>
  <c r="Z405" i="34"/>
  <c r="AA405" i="34"/>
  <c r="AB405" i="34"/>
  <c r="AC405" i="34"/>
  <c r="AD405" i="34"/>
  <c r="B406" i="34"/>
  <c r="C406" i="34"/>
  <c r="D406" i="34"/>
  <c r="F406" i="34"/>
  <c r="G406" i="34"/>
  <c r="H406" i="34"/>
  <c r="I406" i="34"/>
  <c r="J406" i="34"/>
  <c r="K406" i="34"/>
  <c r="L406" i="34"/>
  <c r="M406" i="34"/>
  <c r="N406" i="34"/>
  <c r="O406" i="34"/>
  <c r="P406" i="34"/>
  <c r="Q406" i="34"/>
  <c r="R406" i="34"/>
  <c r="S406" i="34"/>
  <c r="T406" i="34"/>
  <c r="U406" i="34"/>
  <c r="V406" i="34"/>
  <c r="W406" i="34"/>
  <c r="X406" i="34"/>
  <c r="Y406" i="34"/>
  <c r="Z406" i="34"/>
  <c r="AA406" i="34"/>
  <c r="AB406" i="34"/>
  <c r="AC406" i="34"/>
  <c r="AD406" i="34"/>
  <c r="B407" i="34"/>
  <c r="C407" i="34"/>
  <c r="D407" i="34"/>
  <c r="F407" i="34"/>
  <c r="G407" i="34"/>
  <c r="H407" i="34"/>
  <c r="I407" i="34"/>
  <c r="J407" i="34"/>
  <c r="K407" i="34"/>
  <c r="L407" i="34"/>
  <c r="M407" i="34"/>
  <c r="N407" i="34"/>
  <c r="O407" i="34"/>
  <c r="P407" i="34"/>
  <c r="Q407" i="34"/>
  <c r="R407" i="34"/>
  <c r="S407" i="34"/>
  <c r="T407" i="34"/>
  <c r="U407" i="34"/>
  <c r="V407" i="34"/>
  <c r="W407" i="34"/>
  <c r="X407" i="34"/>
  <c r="Y407" i="34"/>
  <c r="Z407" i="34"/>
  <c r="AA407" i="34"/>
  <c r="AB407" i="34"/>
  <c r="AC407" i="34"/>
  <c r="AD407" i="34"/>
  <c r="B408" i="34"/>
  <c r="C408" i="34"/>
  <c r="D408" i="34"/>
  <c r="F408" i="34"/>
  <c r="G408" i="34"/>
  <c r="H408" i="34"/>
  <c r="I408" i="34"/>
  <c r="J408" i="34"/>
  <c r="K408" i="34"/>
  <c r="L408" i="34"/>
  <c r="M408" i="34"/>
  <c r="N408" i="34"/>
  <c r="O408" i="34"/>
  <c r="P408" i="34"/>
  <c r="Q408" i="34"/>
  <c r="R408" i="34"/>
  <c r="S408" i="34"/>
  <c r="T408" i="34"/>
  <c r="U408" i="34"/>
  <c r="V408" i="34"/>
  <c r="W408" i="34"/>
  <c r="X408" i="34"/>
  <c r="Y408" i="34"/>
  <c r="Z408" i="34"/>
  <c r="AA408" i="34"/>
  <c r="AB408" i="34"/>
  <c r="AC408" i="34"/>
  <c r="AD408" i="34"/>
  <c r="B409" i="34"/>
  <c r="C409" i="34"/>
  <c r="D409" i="34"/>
  <c r="F409" i="34"/>
  <c r="G409" i="34"/>
  <c r="H409" i="34"/>
  <c r="I409" i="34"/>
  <c r="J409" i="34"/>
  <c r="K409" i="34"/>
  <c r="L409" i="34"/>
  <c r="M409" i="34"/>
  <c r="N409" i="34"/>
  <c r="O409" i="34"/>
  <c r="P409" i="34"/>
  <c r="Q409" i="34"/>
  <c r="R409" i="34"/>
  <c r="S409" i="34"/>
  <c r="T409" i="34"/>
  <c r="U409" i="34"/>
  <c r="V409" i="34"/>
  <c r="W409" i="34"/>
  <c r="X409" i="34"/>
  <c r="Y409" i="34"/>
  <c r="Z409" i="34"/>
  <c r="AA409" i="34"/>
  <c r="AB409" i="34"/>
  <c r="AC409" i="34"/>
  <c r="AD409" i="34"/>
  <c r="B410" i="34"/>
  <c r="C410" i="34"/>
  <c r="D410" i="34"/>
  <c r="F410" i="34"/>
  <c r="G410" i="34"/>
  <c r="H410" i="34"/>
  <c r="I410" i="34"/>
  <c r="J410" i="34"/>
  <c r="K410" i="34"/>
  <c r="L410" i="34"/>
  <c r="M410" i="34"/>
  <c r="N410" i="34"/>
  <c r="O410" i="34"/>
  <c r="P410" i="34"/>
  <c r="Q410" i="34"/>
  <c r="R410" i="34"/>
  <c r="S410" i="34"/>
  <c r="T410" i="34"/>
  <c r="U410" i="34"/>
  <c r="V410" i="34"/>
  <c r="W410" i="34"/>
  <c r="X410" i="34"/>
  <c r="Y410" i="34"/>
  <c r="Z410" i="34"/>
  <c r="AA410" i="34"/>
  <c r="AB410" i="34"/>
  <c r="AC410" i="34"/>
  <c r="AD410" i="34"/>
  <c r="B411" i="34"/>
  <c r="C411" i="34"/>
  <c r="D411" i="34"/>
  <c r="F411" i="34"/>
  <c r="G411" i="34"/>
  <c r="H411" i="34"/>
  <c r="I411" i="34"/>
  <c r="J411" i="34"/>
  <c r="K411" i="34"/>
  <c r="L411" i="34"/>
  <c r="M411" i="34"/>
  <c r="N411" i="34"/>
  <c r="O411" i="34"/>
  <c r="P411" i="34"/>
  <c r="Q411" i="34"/>
  <c r="R411" i="34"/>
  <c r="S411" i="34"/>
  <c r="T411" i="34"/>
  <c r="U411" i="34"/>
  <c r="V411" i="34"/>
  <c r="W411" i="34"/>
  <c r="X411" i="34"/>
  <c r="Y411" i="34"/>
  <c r="Z411" i="34"/>
  <c r="AA411" i="34"/>
  <c r="AB411" i="34"/>
  <c r="AC411" i="34"/>
  <c r="AD411" i="34"/>
  <c r="B412" i="34"/>
  <c r="C412" i="34"/>
  <c r="D412" i="34"/>
  <c r="F412" i="34"/>
  <c r="G412" i="34"/>
  <c r="H412" i="34"/>
  <c r="I412" i="34"/>
  <c r="J412" i="34"/>
  <c r="K412" i="34"/>
  <c r="L412" i="34"/>
  <c r="M412" i="34"/>
  <c r="N412" i="34"/>
  <c r="O412" i="34"/>
  <c r="P412" i="34"/>
  <c r="Q412" i="34"/>
  <c r="R412" i="34"/>
  <c r="S412" i="34"/>
  <c r="T412" i="34"/>
  <c r="U412" i="34"/>
  <c r="V412" i="34"/>
  <c r="W412" i="34"/>
  <c r="X412" i="34"/>
  <c r="Y412" i="34"/>
  <c r="Z412" i="34"/>
  <c r="AA412" i="34"/>
  <c r="AB412" i="34"/>
  <c r="AC412" i="34"/>
  <c r="AD412" i="34"/>
  <c r="B413" i="34"/>
  <c r="C413" i="34"/>
  <c r="D413" i="34"/>
  <c r="F413" i="34"/>
  <c r="G413" i="34"/>
  <c r="H413" i="34"/>
  <c r="I413" i="34"/>
  <c r="J413" i="34"/>
  <c r="K413" i="34"/>
  <c r="L413" i="34"/>
  <c r="M413" i="34"/>
  <c r="N413" i="34"/>
  <c r="O413" i="34"/>
  <c r="P413" i="34"/>
  <c r="Q413" i="34"/>
  <c r="R413" i="34"/>
  <c r="S413" i="34"/>
  <c r="T413" i="34"/>
  <c r="U413" i="34"/>
  <c r="V413" i="34"/>
  <c r="W413" i="34"/>
  <c r="X413" i="34"/>
  <c r="Y413" i="34"/>
  <c r="Z413" i="34"/>
  <c r="AA413" i="34"/>
  <c r="AB413" i="34"/>
  <c r="AC413" i="34"/>
  <c r="AD413" i="34"/>
  <c r="B414" i="34"/>
  <c r="C414" i="34"/>
  <c r="D414" i="34"/>
  <c r="F414" i="34"/>
  <c r="G414" i="34"/>
  <c r="H414" i="34"/>
  <c r="I414" i="34"/>
  <c r="J414" i="34"/>
  <c r="K414" i="34"/>
  <c r="L414" i="34"/>
  <c r="M414" i="34"/>
  <c r="N414" i="34"/>
  <c r="O414" i="34"/>
  <c r="P414" i="34"/>
  <c r="Q414" i="34"/>
  <c r="R414" i="34"/>
  <c r="S414" i="34"/>
  <c r="T414" i="34"/>
  <c r="U414" i="34"/>
  <c r="V414" i="34"/>
  <c r="W414" i="34"/>
  <c r="X414" i="34"/>
  <c r="Y414" i="34"/>
  <c r="Z414" i="34"/>
  <c r="AA414" i="34"/>
  <c r="AB414" i="34"/>
  <c r="AC414" i="34"/>
  <c r="AD414" i="34"/>
  <c r="B415" i="34"/>
  <c r="C415" i="34"/>
  <c r="D415" i="34"/>
  <c r="F415" i="34"/>
  <c r="G415" i="34"/>
  <c r="H415" i="34"/>
  <c r="I415" i="34"/>
  <c r="J415" i="34"/>
  <c r="K415" i="34"/>
  <c r="L415" i="34"/>
  <c r="M415" i="34"/>
  <c r="N415" i="34"/>
  <c r="O415" i="34"/>
  <c r="P415" i="34"/>
  <c r="Q415" i="34"/>
  <c r="R415" i="34"/>
  <c r="S415" i="34"/>
  <c r="T415" i="34"/>
  <c r="U415" i="34"/>
  <c r="V415" i="34"/>
  <c r="W415" i="34"/>
  <c r="X415" i="34"/>
  <c r="Y415" i="34"/>
  <c r="Z415" i="34"/>
  <c r="AA415" i="34"/>
  <c r="AB415" i="34"/>
  <c r="AC415" i="34"/>
  <c r="AD415" i="34"/>
  <c r="B416" i="34"/>
  <c r="C416" i="34"/>
  <c r="D416" i="34"/>
  <c r="F416" i="34"/>
  <c r="G416" i="34"/>
  <c r="H416" i="34"/>
  <c r="I416" i="34"/>
  <c r="J416" i="34"/>
  <c r="K416" i="34"/>
  <c r="L416" i="34"/>
  <c r="M416" i="34"/>
  <c r="N416" i="34"/>
  <c r="O416" i="34"/>
  <c r="P416" i="34"/>
  <c r="Q416" i="34"/>
  <c r="R416" i="34"/>
  <c r="S416" i="34"/>
  <c r="T416" i="34"/>
  <c r="U416" i="34"/>
  <c r="V416" i="34"/>
  <c r="W416" i="34"/>
  <c r="X416" i="34"/>
  <c r="Y416" i="34"/>
  <c r="Z416" i="34"/>
  <c r="AA416" i="34"/>
  <c r="AB416" i="34"/>
  <c r="AC416" i="34"/>
  <c r="AD416" i="34"/>
  <c r="B417" i="34"/>
  <c r="C417" i="34"/>
  <c r="D417" i="34"/>
  <c r="F417" i="34"/>
  <c r="G417" i="34"/>
  <c r="H417" i="34"/>
  <c r="I417" i="34"/>
  <c r="J417" i="34"/>
  <c r="K417" i="34"/>
  <c r="L417" i="34"/>
  <c r="M417" i="34"/>
  <c r="N417" i="34"/>
  <c r="O417" i="34"/>
  <c r="P417" i="34"/>
  <c r="Q417" i="34"/>
  <c r="R417" i="34"/>
  <c r="S417" i="34"/>
  <c r="T417" i="34"/>
  <c r="U417" i="34"/>
  <c r="V417" i="34"/>
  <c r="W417" i="34"/>
  <c r="X417" i="34"/>
  <c r="Y417" i="34"/>
  <c r="Z417" i="34"/>
  <c r="AA417" i="34"/>
  <c r="AB417" i="34"/>
  <c r="AC417" i="34"/>
  <c r="AD417" i="34"/>
  <c r="B418" i="34"/>
  <c r="C418" i="34"/>
  <c r="D418" i="34"/>
  <c r="F418" i="34"/>
  <c r="G418" i="34"/>
  <c r="H418" i="34"/>
  <c r="I418" i="34"/>
  <c r="J418" i="34"/>
  <c r="K418" i="34"/>
  <c r="L418" i="34"/>
  <c r="M418" i="34"/>
  <c r="N418" i="34"/>
  <c r="O418" i="34"/>
  <c r="P418" i="34"/>
  <c r="Q418" i="34"/>
  <c r="R418" i="34"/>
  <c r="S418" i="34"/>
  <c r="T418" i="34"/>
  <c r="U418" i="34"/>
  <c r="V418" i="34"/>
  <c r="W418" i="34"/>
  <c r="X418" i="34"/>
  <c r="Y418" i="34"/>
  <c r="Z418" i="34"/>
  <c r="AA418" i="34"/>
  <c r="AB418" i="34"/>
  <c r="AC418" i="34"/>
  <c r="AD418" i="34"/>
  <c r="B419" i="34"/>
  <c r="C419" i="34"/>
  <c r="D419" i="34"/>
  <c r="F419" i="34"/>
  <c r="G419" i="34"/>
  <c r="H419" i="34"/>
  <c r="I419" i="34"/>
  <c r="J419" i="34"/>
  <c r="K419" i="34"/>
  <c r="L419" i="34"/>
  <c r="M419" i="34"/>
  <c r="N419" i="34"/>
  <c r="O419" i="34"/>
  <c r="P419" i="34"/>
  <c r="Q419" i="34"/>
  <c r="R419" i="34"/>
  <c r="S419" i="34"/>
  <c r="T419" i="34"/>
  <c r="U419" i="34"/>
  <c r="V419" i="34"/>
  <c r="W419" i="34"/>
  <c r="X419" i="34"/>
  <c r="Y419" i="34"/>
  <c r="Z419" i="34"/>
  <c r="AA419" i="34"/>
  <c r="AB419" i="34"/>
  <c r="AC419" i="34"/>
  <c r="AD419" i="34"/>
  <c r="B420" i="34"/>
  <c r="C420" i="34"/>
  <c r="D420" i="34"/>
  <c r="F420" i="34"/>
  <c r="G420" i="34"/>
  <c r="H420" i="34"/>
  <c r="I420" i="34"/>
  <c r="J420" i="34"/>
  <c r="K420" i="34"/>
  <c r="L420" i="34"/>
  <c r="M420" i="34"/>
  <c r="N420" i="34"/>
  <c r="O420" i="34"/>
  <c r="P420" i="34"/>
  <c r="Q420" i="34"/>
  <c r="R420" i="34"/>
  <c r="S420" i="34"/>
  <c r="T420" i="34"/>
  <c r="U420" i="34"/>
  <c r="V420" i="34"/>
  <c r="W420" i="34"/>
  <c r="X420" i="34"/>
  <c r="Y420" i="34"/>
  <c r="Z420" i="34"/>
  <c r="AA420" i="34"/>
  <c r="AB420" i="34"/>
  <c r="AC420" i="34"/>
  <c r="AD420" i="34"/>
  <c r="B421" i="34"/>
  <c r="C421" i="34"/>
  <c r="D421" i="34"/>
  <c r="F421" i="34"/>
  <c r="G421" i="34"/>
  <c r="H421" i="34"/>
  <c r="I421" i="34"/>
  <c r="J421" i="34"/>
  <c r="K421" i="34"/>
  <c r="L421" i="34"/>
  <c r="M421" i="34"/>
  <c r="N421" i="34"/>
  <c r="O421" i="34"/>
  <c r="P421" i="34"/>
  <c r="Q421" i="34"/>
  <c r="R421" i="34"/>
  <c r="S421" i="34"/>
  <c r="T421" i="34"/>
  <c r="U421" i="34"/>
  <c r="V421" i="34"/>
  <c r="W421" i="34"/>
  <c r="X421" i="34"/>
  <c r="Y421" i="34"/>
  <c r="Z421" i="34"/>
  <c r="AA421" i="34"/>
  <c r="AB421" i="34"/>
  <c r="AC421" i="34"/>
  <c r="AD421" i="34"/>
  <c r="B422" i="34"/>
  <c r="C422" i="34"/>
  <c r="D422" i="34"/>
  <c r="F422" i="34"/>
  <c r="G422" i="34"/>
  <c r="H422" i="34"/>
  <c r="I422" i="34"/>
  <c r="J422" i="34"/>
  <c r="K422" i="34"/>
  <c r="L422" i="34"/>
  <c r="M422" i="34"/>
  <c r="N422" i="34"/>
  <c r="O422" i="34"/>
  <c r="P422" i="34"/>
  <c r="Q422" i="34"/>
  <c r="R422" i="34"/>
  <c r="S422" i="34"/>
  <c r="T422" i="34"/>
  <c r="U422" i="34"/>
  <c r="V422" i="34"/>
  <c r="W422" i="34"/>
  <c r="X422" i="34"/>
  <c r="Y422" i="34"/>
  <c r="Z422" i="34"/>
  <c r="AA422" i="34"/>
  <c r="AB422" i="34"/>
  <c r="AC422" i="34"/>
  <c r="AD422" i="34"/>
  <c r="B423" i="34"/>
  <c r="C423" i="34"/>
  <c r="D423" i="34"/>
  <c r="F423" i="34"/>
  <c r="G423" i="34"/>
  <c r="H423" i="34"/>
  <c r="I423" i="34"/>
  <c r="J423" i="34"/>
  <c r="K423" i="34"/>
  <c r="L423" i="34"/>
  <c r="M423" i="34"/>
  <c r="N423" i="34"/>
  <c r="O423" i="34"/>
  <c r="P423" i="34"/>
  <c r="Q423" i="34"/>
  <c r="R423" i="34"/>
  <c r="S423" i="34"/>
  <c r="T423" i="34"/>
  <c r="U423" i="34"/>
  <c r="V423" i="34"/>
  <c r="W423" i="34"/>
  <c r="X423" i="34"/>
  <c r="Y423" i="34"/>
  <c r="Z423" i="34"/>
  <c r="AA423" i="34"/>
  <c r="AB423" i="34"/>
  <c r="AC423" i="34"/>
  <c r="AD423" i="34"/>
  <c r="B424" i="34"/>
  <c r="C424" i="34"/>
  <c r="D424" i="34"/>
  <c r="F424" i="34"/>
  <c r="G424" i="34"/>
  <c r="H424" i="34"/>
  <c r="I424" i="34"/>
  <c r="J424" i="34"/>
  <c r="K424" i="34"/>
  <c r="L424" i="34"/>
  <c r="M424" i="34"/>
  <c r="N424" i="34"/>
  <c r="O424" i="34"/>
  <c r="P424" i="34"/>
  <c r="Q424" i="34"/>
  <c r="R424" i="34"/>
  <c r="S424" i="34"/>
  <c r="T424" i="34"/>
  <c r="U424" i="34"/>
  <c r="V424" i="34"/>
  <c r="W424" i="34"/>
  <c r="X424" i="34"/>
  <c r="Y424" i="34"/>
  <c r="Z424" i="34"/>
  <c r="AA424" i="34"/>
  <c r="AB424" i="34"/>
  <c r="AC424" i="34"/>
  <c r="AD424" i="34"/>
  <c r="B425" i="34"/>
  <c r="C425" i="34"/>
  <c r="D425" i="34"/>
  <c r="F425" i="34"/>
  <c r="G425" i="34"/>
  <c r="H425" i="34"/>
  <c r="I425" i="34"/>
  <c r="J425" i="34"/>
  <c r="K425" i="34"/>
  <c r="L425" i="34"/>
  <c r="M425" i="34"/>
  <c r="N425" i="34"/>
  <c r="O425" i="34"/>
  <c r="P425" i="34"/>
  <c r="Q425" i="34"/>
  <c r="R425" i="34"/>
  <c r="S425" i="34"/>
  <c r="T425" i="34"/>
  <c r="U425" i="34"/>
  <c r="V425" i="34"/>
  <c r="W425" i="34"/>
  <c r="X425" i="34"/>
  <c r="Y425" i="34"/>
  <c r="Z425" i="34"/>
  <c r="AA425" i="34"/>
  <c r="AB425" i="34"/>
  <c r="AC425" i="34"/>
  <c r="AD425" i="34"/>
  <c r="B426" i="34"/>
  <c r="C426" i="34"/>
  <c r="D426" i="34"/>
  <c r="F426" i="34"/>
  <c r="G426" i="34"/>
  <c r="H426" i="34"/>
  <c r="I426" i="34"/>
  <c r="J426" i="34"/>
  <c r="K426" i="34"/>
  <c r="L426" i="34"/>
  <c r="M426" i="34"/>
  <c r="N426" i="34"/>
  <c r="O426" i="34"/>
  <c r="P426" i="34"/>
  <c r="Q426" i="34"/>
  <c r="R426" i="34"/>
  <c r="S426" i="34"/>
  <c r="T426" i="34"/>
  <c r="U426" i="34"/>
  <c r="V426" i="34"/>
  <c r="W426" i="34"/>
  <c r="X426" i="34"/>
  <c r="Y426" i="34"/>
  <c r="Z426" i="34"/>
  <c r="AA426" i="34"/>
  <c r="AB426" i="34"/>
  <c r="AC426" i="34"/>
  <c r="AD426" i="34"/>
  <c r="B427" i="34"/>
  <c r="C427" i="34"/>
  <c r="D427" i="34"/>
  <c r="F427" i="34"/>
  <c r="G427" i="34"/>
  <c r="H427" i="34"/>
  <c r="I427" i="34"/>
  <c r="J427" i="34"/>
  <c r="K427" i="34"/>
  <c r="L427" i="34"/>
  <c r="M427" i="34"/>
  <c r="N427" i="34"/>
  <c r="O427" i="34"/>
  <c r="P427" i="34"/>
  <c r="Q427" i="34"/>
  <c r="R427" i="34"/>
  <c r="S427" i="34"/>
  <c r="T427" i="34"/>
  <c r="U427" i="34"/>
  <c r="V427" i="34"/>
  <c r="W427" i="34"/>
  <c r="X427" i="34"/>
  <c r="Y427" i="34"/>
  <c r="Z427" i="34"/>
  <c r="AA427" i="34"/>
  <c r="AB427" i="34"/>
  <c r="AC427" i="34"/>
  <c r="AD427" i="34"/>
  <c r="B428" i="34"/>
  <c r="C428" i="34"/>
  <c r="D428" i="34"/>
  <c r="F428" i="34"/>
  <c r="G428" i="34"/>
  <c r="H428" i="34"/>
  <c r="I428" i="34"/>
  <c r="J428" i="34"/>
  <c r="K428" i="34"/>
  <c r="L428" i="34"/>
  <c r="M428" i="34"/>
  <c r="N428" i="34"/>
  <c r="O428" i="34"/>
  <c r="P428" i="34"/>
  <c r="Q428" i="34"/>
  <c r="R428" i="34"/>
  <c r="S428" i="34"/>
  <c r="T428" i="34"/>
  <c r="U428" i="34"/>
  <c r="V428" i="34"/>
  <c r="W428" i="34"/>
  <c r="X428" i="34"/>
  <c r="Y428" i="34"/>
  <c r="Z428" i="34"/>
  <c r="AA428" i="34"/>
  <c r="AB428" i="34"/>
  <c r="AC428" i="34"/>
  <c r="AD428" i="34"/>
  <c r="B429" i="34"/>
  <c r="C429" i="34"/>
  <c r="D429" i="34"/>
  <c r="F429" i="34"/>
  <c r="G429" i="34"/>
  <c r="H429" i="34"/>
  <c r="I429" i="34"/>
  <c r="J429" i="34"/>
  <c r="K429" i="34"/>
  <c r="L429" i="34"/>
  <c r="M429" i="34"/>
  <c r="N429" i="34"/>
  <c r="O429" i="34"/>
  <c r="P429" i="34"/>
  <c r="Q429" i="34"/>
  <c r="R429" i="34"/>
  <c r="S429" i="34"/>
  <c r="T429" i="34"/>
  <c r="U429" i="34"/>
  <c r="V429" i="34"/>
  <c r="W429" i="34"/>
  <c r="X429" i="34"/>
  <c r="Y429" i="34"/>
  <c r="Z429" i="34"/>
  <c r="AA429" i="34"/>
  <c r="AB429" i="34"/>
  <c r="AC429" i="34"/>
  <c r="AD429" i="34"/>
  <c r="B430" i="34"/>
  <c r="C430" i="34"/>
  <c r="D430" i="34"/>
  <c r="F430" i="34"/>
  <c r="G430" i="34"/>
  <c r="H430" i="34"/>
  <c r="I430" i="34"/>
  <c r="J430" i="34"/>
  <c r="K430" i="34"/>
  <c r="L430" i="34"/>
  <c r="M430" i="34"/>
  <c r="N430" i="34"/>
  <c r="O430" i="34"/>
  <c r="P430" i="34"/>
  <c r="Q430" i="34"/>
  <c r="R430" i="34"/>
  <c r="S430" i="34"/>
  <c r="T430" i="34"/>
  <c r="U430" i="34"/>
  <c r="V430" i="34"/>
  <c r="W430" i="34"/>
  <c r="X430" i="34"/>
  <c r="Y430" i="34"/>
  <c r="Z430" i="34"/>
  <c r="AA430" i="34"/>
  <c r="AB430" i="34"/>
  <c r="AC430" i="34"/>
  <c r="AD430" i="34"/>
  <c r="B431" i="34"/>
  <c r="C431" i="34"/>
  <c r="D431" i="34"/>
  <c r="F431" i="34"/>
  <c r="G431" i="34"/>
  <c r="H431" i="34"/>
  <c r="I431" i="34"/>
  <c r="J431" i="34"/>
  <c r="K431" i="34"/>
  <c r="L431" i="34"/>
  <c r="M431" i="34"/>
  <c r="N431" i="34"/>
  <c r="O431" i="34"/>
  <c r="P431" i="34"/>
  <c r="Q431" i="34"/>
  <c r="R431" i="34"/>
  <c r="S431" i="34"/>
  <c r="T431" i="34"/>
  <c r="U431" i="34"/>
  <c r="V431" i="34"/>
  <c r="W431" i="34"/>
  <c r="X431" i="34"/>
  <c r="Y431" i="34"/>
  <c r="Z431" i="34"/>
  <c r="AA431" i="34"/>
  <c r="AB431" i="34"/>
  <c r="AC431" i="34"/>
  <c r="AD431" i="34"/>
  <c r="B432" i="34"/>
  <c r="C432" i="34"/>
  <c r="D432" i="34"/>
  <c r="F432" i="34"/>
  <c r="G432" i="34"/>
  <c r="H432" i="34"/>
  <c r="I432" i="34"/>
  <c r="J432" i="34"/>
  <c r="K432" i="34"/>
  <c r="L432" i="34"/>
  <c r="M432" i="34"/>
  <c r="N432" i="34"/>
  <c r="O432" i="34"/>
  <c r="P432" i="34"/>
  <c r="Q432" i="34"/>
  <c r="R432" i="34"/>
  <c r="S432" i="34"/>
  <c r="T432" i="34"/>
  <c r="U432" i="34"/>
  <c r="V432" i="34"/>
  <c r="W432" i="34"/>
  <c r="X432" i="34"/>
  <c r="Y432" i="34"/>
  <c r="Z432" i="34"/>
  <c r="AA432" i="34"/>
  <c r="AB432" i="34"/>
  <c r="AC432" i="34"/>
  <c r="AD432" i="34"/>
  <c r="B433" i="34"/>
  <c r="C433" i="34"/>
  <c r="D433" i="34"/>
  <c r="F433" i="34"/>
  <c r="G433" i="34"/>
  <c r="H433" i="34"/>
  <c r="I433" i="34"/>
  <c r="J433" i="34"/>
  <c r="K433" i="34"/>
  <c r="L433" i="34"/>
  <c r="M433" i="34"/>
  <c r="N433" i="34"/>
  <c r="O433" i="34"/>
  <c r="P433" i="34"/>
  <c r="Q433" i="34"/>
  <c r="R433" i="34"/>
  <c r="S433" i="34"/>
  <c r="T433" i="34"/>
  <c r="U433" i="34"/>
  <c r="V433" i="34"/>
  <c r="W433" i="34"/>
  <c r="X433" i="34"/>
  <c r="Y433" i="34"/>
  <c r="Z433" i="34"/>
  <c r="AA433" i="34"/>
  <c r="AB433" i="34"/>
  <c r="AC433" i="34"/>
  <c r="AD433" i="34"/>
  <c r="B434" i="34"/>
  <c r="C434" i="34"/>
  <c r="D434" i="34"/>
  <c r="F434" i="34"/>
  <c r="G434" i="34"/>
  <c r="H434" i="34"/>
  <c r="I434" i="34"/>
  <c r="J434" i="34"/>
  <c r="K434" i="34"/>
  <c r="L434" i="34"/>
  <c r="M434" i="34"/>
  <c r="N434" i="34"/>
  <c r="O434" i="34"/>
  <c r="P434" i="34"/>
  <c r="Q434" i="34"/>
  <c r="R434" i="34"/>
  <c r="S434" i="34"/>
  <c r="T434" i="34"/>
  <c r="U434" i="34"/>
  <c r="V434" i="34"/>
  <c r="W434" i="34"/>
  <c r="X434" i="34"/>
  <c r="Y434" i="34"/>
  <c r="Z434" i="34"/>
  <c r="AA434" i="34"/>
  <c r="AB434" i="34"/>
  <c r="AC434" i="34"/>
  <c r="AD434" i="34"/>
  <c r="B435" i="34"/>
  <c r="C435" i="34"/>
  <c r="D435" i="34"/>
  <c r="F435" i="34"/>
  <c r="G435" i="34"/>
  <c r="H435" i="34"/>
  <c r="I435" i="34"/>
  <c r="J435" i="34"/>
  <c r="K435" i="34"/>
  <c r="L435" i="34"/>
  <c r="M435" i="34"/>
  <c r="N435" i="34"/>
  <c r="O435" i="34"/>
  <c r="P435" i="34"/>
  <c r="Q435" i="34"/>
  <c r="R435" i="34"/>
  <c r="S435" i="34"/>
  <c r="T435" i="34"/>
  <c r="U435" i="34"/>
  <c r="V435" i="34"/>
  <c r="W435" i="34"/>
  <c r="X435" i="34"/>
  <c r="Y435" i="34"/>
  <c r="Z435" i="34"/>
  <c r="AA435" i="34"/>
  <c r="AB435" i="34"/>
  <c r="AC435" i="34"/>
  <c r="AD435" i="34"/>
  <c r="B436" i="34"/>
  <c r="C436" i="34"/>
  <c r="D436" i="34"/>
  <c r="F436" i="34"/>
  <c r="G436" i="34"/>
  <c r="H436" i="34"/>
  <c r="I436" i="34"/>
  <c r="J436" i="34"/>
  <c r="K436" i="34"/>
  <c r="L436" i="34"/>
  <c r="M436" i="34"/>
  <c r="N436" i="34"/>
  <c r="O436" i="34"/>
  <c r="P436" i="34"/>
  <c r="Q436" i="34"/>
  <c r="R436" i="34"/>
  <c r="S436" i="34"/>
  <c r="T436" i="34"/>
  <c r="U436" i="34"/>
  <c r="V436" i="34"/>
  <c r="W436" i="34"/>
  <c r="X436" i="34"/>
  <c r="Y436" i="34"/>
  <c r="Z436" i="34"/>
  <c r="AA436" i="34"/>
  <c r="AB436" i="34"/>
  <c r="AC436" i="34"/>
  <c r="AD436" i="34"/>
  <c r="B437" i="34"/>
  <c r="C437" i="34"/>
  <c r="D437" i="34"/>
  <c r="F437" i="34"/>
  <c r="G437" i="34"/>
  <c r="H437" i="34"/>
  <c r="I437" i="34"/>
  <c r="J437" i="34"/>
  <c r="K437" i="34"/>
  <c r="L437" i="34"/>
  <c r="M437" i="34"/>
  <c r="N437" i="34"/>
  <c r="O437" i="34"/>
  <c r="P437" i="34"/>
  <c r="Q437" i="34"/>
  <c r="R437" i="34"/>
  <c r="S437" i="34"/>
  <c r="T437" i="34"/>
  <c r="U437" i="34"/>
  <c r="V437" i="34"/>
  <c r="W437" i="34"/>
  <c r="X437" i="34"/>
  <c r="Y437" i="34"/>
  <c r="Z437" i="34"/>
  <c r="AA437" i="34"/>
  <c r="AB437" i="34"/>
  <c r="AC437" i="34"/>
  <c r="AD437" i="34"/>
  <c r="B438" i="34"/>
  <c r="C438" i="34"/>
  <c r="D438" i="34"/>
  <c r="F438" i="34"/>
  <c r="G438" i="34"/>
  <c r="H438" i="34"/>
  <c r="I438" i="34"/>
  <c r="J438" i="34"/>
  <c r="K438" i="34"/>
  <c r="L438" i="34"/>
  <c r="M438" i="34"/>
  <c r="N438" i="34"/>
  <c r="O438" i="34"/>
  <c r="P438" i="34"/>
  <c r="Q438" i="34"/>
  <c r="R438" i="34"/>
  <c r="S438" i="34"/>
  <c r="T438" i="34"/>
  <c r="U438" i="34"/>
  <c r="V438" i="34"/>
  <c r="W438" i="34"/>
  <c r="X438" i="34"/>
  <c r="Y438" i="34"/>
  <c r="Z438" i="34"/>
  <c r="AA438" i="34"/>
  <c r="AB438" i="34"/>
  <c r="AC438" i="34"/>
  <c r="AD438" i="34"/>
  <c r="B439" i="34"/>
  <c r="C439" i="34"/>
  <c r="D439" i="34"/>
  <c r="F439" i="34"/>
  <c r="G439" i="34"/>
  <c r="H439" i="34"/>
  <c r="I439" i="34"/>
  <c r="J439" i="34"/>
  <c r="K439" i="34"/>
  <c r="L439" i="34"/>
  <c r="M439" i="34"/>
  <c r="N439" i="34"/>
  <c r="O439" i="34"/>
  <c r="P439" i="34"/>
  <c r="Q439" i="34"/>
  <c r="R439" i="34"/>
  <c r="S439" i="34"/>
  <c r="T439" i="34"/>
  <c r="U439" i="34"/>
  <c r="V439" i="34"/>
  <c r="W439" i="34"/>
  <c r="X439" i="34"/>
  <c r="Y439" i="34"/>
  <c r="Z439" i="34"/>
  <c r="AA439" i="34"/>
  <c r="AB439" i="34"/>
  <c r="AC439" i="34"/>
  <c r="AD439" i="34"/>
  <c r="B440" i="34"/>
  <c r="C440" i="34"/>
  <c r="D440" i="34"/>
  <c r="F440" i="34"/>
  <c r="G440" i="34"/>
  <c r="H440" i="34"/>
  <c r="I440" i="34"/>
  <c r="J440" i="34"/>
  <c r="K440" i="34"/>
  <c r="L440" i="34"/>
  <c r="M440" i="34"/>
  <c r="N440" i="34"/>
  <c r="O440" i="34"/>
  <c r="P440" i="34"/>
  <c r="Q440" i="34"/>
  <c r="R440" i="34"/>
  <c r="S440" i="34"/>
  <c r="T440" i="34"/>
  <c r="U440" i="34"/>
  <c r="V440" i="34"/>
  <c r="W440" i="34"/>
  <c r="X440" i="34"/>
  <c r="Y440" i="34"/>
  <c r="Z440" i="34"/>
  <c r="AA440" i="34"/>
  <c r="AB440" i="34"/>
  <c r="AC440" i="34"/>
  <c r="AD440" i="34"/>
  <c r="B441" i="34"/>
  <c r="C441" i="34"/>
  <c r="D441" i="34"/>
  <c r="F441" i="34"/>
  <c r="G441" i="34"/>
  <c r="H441" i="34"/>
  <c r="I441" i="34"/>
  <c r="J441" i="34"/>
  <c r="K441" i="34"/>
  <c r="L441" i="34"/>
  <c r="M441" i="34"/>
  <c r="N441" i="34"/>
  <c r="O441" i="34"/>
  <c r="P441" i="34"/>
  <c r="Q441" i="34"/>
  <c r="R441" i="34"/>
  <c r="S441" i="34"/>
  <c r="T441" i="34"/>
  <c r="U441" i="34"/>
  <c r="V441" i="34"/>
  <c r="W441" i="34"/>
  <c r="X441" i="34"/>
  <c r="Y441" i="34"/>
  <c r="Z441" i="34"/>
  <c r="AA441" i="34"/>
  <c r="AB441" i="34"/>
  <c r="AC441" i="34"/>
  <c r="AD441" i="34"/>
  <c r="B442" i="34"/>
  <c r="C442" i="34"/>
  <c r="D442" i="34"/>
  <c r="F442" i="34"/>
  <c r="G442" i="34"/>
  <c r="H442" i="34"/>
  <c r="I442" i="34"/>
  <c r="J442" i="34"/>
  <c r="K442" i="34"/>
  <c r="L442" i="34"/>
  <c r="M442" i="34"/>
  <c r="N442" i="34"/>
  <c r="O442" i="34"/>
  <c r="P442" i="34"/>
  <c r="Q442" i="34"/>
  <c r="R442" i="34"/>
  <c r="S442" i="34"/>
  <c r="T442" i="34"/>
  <c r="U442" i="34"/>
  <c r="V442" i="34"/>
  <c r="W442" i="34"/>
  <c r="X442" i="34"/>
  <c r="Y442" i="34"/>
  <c r="Z442" i="34"/>
  <c r="AA442" i="34"/>
  <c r="AB442" i="34"/>
  <c r="AC442" i="34"/>
  <c r="AD442" i="34"/>
  <c r="B443" i="34"/>
  <c r="C443" i="34"/>
  <c r="D443" i="34"/>
  <c r="F443" i="34"/>
  <c r="G443" i="34"/>
  <c r="H443" i="34"/>
  <c r="I443" i="34"/>
  <c r="J443" i="34"/>
  <c r="K443" i="34"/>
  <c r="L443" i="34"/>
  <c r="M443" i="34"/>
  <c r="N443" i="34"/>
  <c r="O443" i="34"/>
  <c r="P443" i="34"/>
  <c r="Q443" i="34"/>
  <c r="R443" i="34"/>
  <c r="S443" i="34"/>
  <c r="T443" i="34"/>
  <c r="U443" i="34"/>
  <c r="V443" i="34"/>
  <c r="W443" i="34"/>
  <c r="X443" i="34"/>
  <c r="Y443" i="34"/>
  <c r="Z443" i="34"/>
  <c r="AA443" i="34"/>
  <c r="AB443" i="34"/>
  <c r="AC443" i="34"/>
  <c r="AD443" i="34"/>
  <c r="B444" i="34"/>
  <c r="C444" i="34"/>
  <c r="D444" i="34"/>
  <c r="F444" i="34"/>
  <c r="G444" i="34"/>
  <c r="H444" i="34"/>
  <c r="I444" i="34"/>
  <c r="J444" i="34"/>
  <c r="K444" i="34"/>
  <c r="L444" i="34"/>
  <c r="M444" i="34"/>
  <c r="N444" i="34"/>
  <c r="O444" i="34"/>
  <c r="P444" i="34"/>
  <c r="Q444" i="34"/>
  <c r="R444" i="34"/>
  <c r="S444" i="34"/>
  <c r="T444" i="34"/>
  <c r="U444" i="34"/>
  <c r="V444" i="34"/>
  <c r="W444" i="34"/>
  <c r="X444" i="34"/>
  <c r="Y444" i="34"/>
  <c r="Z444" i="34"/>
  <c r="AA444" i="34"/>
  <c r="AB444" i="34"/>
  <c r="AC444" i="34"/>
  <c r="AD444" i="34"/>
  <c r="B445" i="34"/>
  <c r="C445" i="34"/>
  <c r="D445" i="34"/>
  <c r="F445" i="34"/>
  <c r="G445" i="34"/>
  <c r="H445" i="34"/>
  <c r="I445" i="34"/>
  <c r="J445" i="34"/>
  <c r="K445" i="34"/>
  <c r="L445" i="34"/>
  <c r="M445" i="34"/>
  <c r="N445" i="34"/>
  <c r="O445" i="34"/>
  <c r="P445" i="34"/>
  <c r="Q445" i="34"/>
  <c r="R445" i="34"/>
  <c r="S445" i="34"/>
  <c r="T445" i="34"/>
  <c r="U445" i="34"/>
  <c r="V445" i="34"/>
  <c r="W445" i="34"/>
  <c r="X445" i="34"/>
  <c r="Y445" i="34"/>
  <c r="Z445" i="34"/>
  <c r="AA445" i="34"/>
  <c r="AB445" i="34"/>
  <c r="AC445" i="34"/>
  <c r="AD445" i="34"/>
  <c r="B446" i="34"/>
  <c r="C446" i="34"/>
  <c r="D446" i="34"/>
  <c r="F446" i="34"/>
  <c r="G446" i="34"/>
  <c r="H446" i="34"/>
  <c r="I446" i="34"/>
  <c r="J446" i="34"/>
  <c r="K446" i="34"/>
  <c r="L446" i="34"/>
  <c r="M446" i="34"/>
  <c r="N446" i="34"/>
  <c r="O446" i="34"/>
  <c r="P446" i="34"/>
  <c r="Q446" i="34"/>
  <c r="R446" i="34"/>
  <c r="S446" i="34"/>
  <c r="T446" i="34"/>
  <c r="U446" i="34"/>
  <c r="V446" i="34"/>
  <c r="W446" i="34"/>
  <c r="X446" i="34"/>
  <c r="Y446" i="34"/>
  <c r="Z446" i="34"/>
  <c r="AA446" i="34"/>
  <c r="AB446" i="34"/>
  <c r="AC446" i="34"/>
  <c r="AD446" i="34"/>
  <c r="B447" i="34"/>
  <c r="C447" i="34"/>
  <c r="D447" i="34"/>
  <c r="F447" i="34"/>
  <c r="G447" i="34"/>
  <c r="H447" i="34"/>
  <c r="I447" i="34"/>
  <c r="J447" i="34"/>
  <c r="K447" i="34"/>
  <c r="L447" i="34"/>
  <c r="M447" i="34"/>
  <c r="N447" i="34"/>
  <c r="O447" i="34"/>
  <c r="P447" i="34"/>
  <c r="Q447" i="34"/>
  <c r="R447" i="34"/>
  <c r="S447" i="34"/>
  <c r="T447" i="34"/>
  <c r="U447" i="34"/>
  <c r="V447" i="34"/>
  <c r="W447" i="34"/>
  <c r="X447" i="34"/>
  <c r="Y447" i="34"/>
  <c r="Z447" i="34"/>
  <c r="AA447" i="34"/>
  <c r="AB447" i="34"/>
  <c r="AC447" i="34"/>
  <c r="AD447" i="34"/>
  <c r="B448" i="34"/>
  <c r="C448" i="34"/>
  <c r="D448" i="34"/>
  <c r="F448" i="34"/>
  <c r="G448" i="34"/>
  <c r="H448" i="34"/>
  <c r="I448" i="34"/>
  <c r="J448" i="34"/>
  <c r="K448" i="34"/>
  <c r="L448" i="34"/>
  <c r="M448" i="34"/>
  <c r="N448" i="34"/>
  <c r="O448" i="34"/>
  <c r="P448" i="34"/>
  <c r="Q448" i="34"/>
  <c r="R448" i="34"/>
  <c r="S448" i="34"/>
  <c r="T448" i="34"/>
  <c r="U448" i="34"/>
  <c r="V448" i="34"/>
  <c r="W448" i="34"/>
  <c r="X448" i="34"/>
  <c r="Y448" i="34"/>
  <c r="Z448" i="34"/>
  <c r="AA448" i="34"/>
  <c r="AB448" i="34"/>
  <c r="AC448" i="34"/>
  <c r="AD448" i="34"/>
  <c r="B449" i="34"/>
  <c r="C449" i="34"/>
  <c r="D449" i="34"/>
  <c r="F449" i="34"/>
  <c r="G449" i="34"/>
  <c r="H449" i="34"/>
  <c r="I449" i="34"/>
  <c r="J449" i="34"/>
  <c r="K449" i="34"/>
  <c r="L449" i="34"/>
  <c r="M449" i="34"/>
  <c r="N449" i="34"/>
  <c r="O449" i="34"/>
  <c r="P449" i="34"/>
  <c r="Q449" i="34"/>
  <c r="R449" i="34"/>
  <c r="S449" i="34"/>
  <c r="T449" i="34"/>
  <c r="U449" i="34"/>
  <c r="V449" i="34"/>
  <c r="W449" i="34"/>
  <c r="X449" i="34"/>
  <c r="Y449" i="34"/>
  <c r="Z449" i="34"/>
  <c r="AA449" i="34"/>
  <c r="AB449" i="34"/>
  <c r="AC449" i="34"/>
  <c r="AD449" i="34"/>
  <c r="B450" i="34"/>
  <c r="C450" i="34"/>
  <c r="D450" i="34"/>
  <c r="F450" i="34"/>
  <c r="G450" i="34"/>
  <c r="H450" i="34"/>
  <c r="I450" i="34"/>
  <c r="J450" i="34"/>
  <c r="K450" i="34"/>
  <c r="L450" i="34"/>
  <c r="M450" i="34"/>
  <c r="N450" i="34"/>
  <c r="O450" i="34"/>
  <c r="P450" i="34"/>
  <c r="Q450" i="34"/>
  <c r="R450" i="34"/>
  <c r="S450" i="34"/>
  <c r="T450" i="34"/>
  <c r="U450" i="34"/>
  <c r="V450" i="34"/>
  <c r="W450" i="34"/>
  <c r="X450" i="34"/>
  <c r="Y450" i="34"/>
  <c r="Z450" i="34"/>
  <c r="AA450" i="34"/>
  <c r="AB450" i="34"/>
  <c r="AC450" i="34"/>
  <c r="AD450" i="34"/>
  <c r="B451" i="34"/>
  <c r="C451" i="34"/>
  <c r="D451" i="34"/>
  <c r="F451" i="34"/>
  <c r="G451" i="34"/>
  <c r="H451" i="34"/>
  <c r="I451" i="34"/>
  <c r="J451" i="34"/>
  <c r="K451" i="34"/>
  <c r="L451" i="34"/>
  <c r="M451" i="34"/>
  <c r="N451" i="34"/>
  <c r="O451" i="34"/>
  <c r="P451" i="34"/>
  <c r="Q451" i="34"/>
  <c r="R451" i="34"/>
  <c r="S451" i="34"/>
  <c r="T451" i="34"/>
  <c r="U451" i="34"/>
  <c r="V451" i="34"/>
  <c r="W451" i="34"/>
  <c r="X451" i="34"/>
  <c r="Y451" i="34"/>
  <c r="Z451" i="34"/>
  <c r="AA451" i="34"/>
  <c r="AB451" i="34"/>
  <c r="AC451" i="34"/>
  <c r="AD451" i="34"/>
  <c r="B452" i="34"/>
  <c r="C452" i="34"/>
  <c r="D452" i="34"/>
  <c r="F452" i="34"/>
  <c r="G452" i="34"/>
  <c r="H452" i="34"/>
  <c r="I452" i="34"/>
  <c r="J452" i="34"/>
  <c r="K452" i="34"/>
  <c r="L452" i="34"/>
  <c r="M452" i="34"/>
  <c r="N452" i="34"/>
  <c r="O452" i="34"/>
  <c r="P452" i="34"/>
  <c r="Q452" i="34"/>
  <c r="R452" i="34"/>
  <c r="S452" i="34"/>
  <c r="T452" i="34"/>
  <c r="U452" i="34"/>
  <c r="V452" i="34"/>
  <c r="W452" i="34"/>
  <c r="X452" i="34"/>
  <c r="Y452" i="34"/>
  <c r="Z452" i="34"/>
  <c r="AA452" i="34"/>
  <c r="AB452" i="34"/>
  <c r="AC452" i="34"/>
  <c r="AD452" i="34"/>
  <c r="B453" i="34"/>
  <c r="C453" i="34"/>
  <c r="D453" i="34"/>
  <c r="F453" i="34"/>
  <c r="G453" i="34"/>
  <c r="H453" i="34"/>
  <c r="I453" i="34"/>
  <c r="J453" i="34"/>
  <c r="K453" i="34"/>
  <c r="L453" i="34"/>
  <c r="M453" i="34"/>
  <c r="N453" i="34"/>
  <c r="O453" i="34"/>
  <c r="P453" i="34"/>
  <c r="Q453" i="34"/>
  <c r="R453" i="34"/>
  <c r="S453" i="34"/>
  <c r="T453" i="34"/>
  <c r="U453" i="34"/>
  <c r="V453" i="34"/>
  <c r="W453" i="34"/>
  <c r="X453" i="34"/>
  <c r="Y453" i="34"/>
  <c r="Z453" i="34"/>
  <c r="AA453" i="34"/>
  <c r="AB453" i="34"/>
  <c r="AC453" i="34"/>
  <c r="AD453" i="34"/>
  <c r="B454" i="34"/>
  <c r="C454" i="34"/>
  <c r="D454" i="34"/>
  <c r="F454" i="34"/>
  <c r="G454" i="34"/>
  <c r="H454" i="34"/>
  <c r="I454" i="34"/>
  <c r="J454" i="34"/>
  <c r="K454" i="34"/>
  <c r="L454" i="34"/>
  <c r="M454" i="34"/>
  <c r="N454" i="34"/>
  <c r="O454" i="34"/>
  <c r="P454" i="34"/>
  <c r="Q454" i="34"/>
  <c r="R454" i="34"/>
  <c r="S454" i="34"/>
  <c r="T454" i="34"/>
  <c r="U454" i="34"/>
  <c r="V454" i="34"/>
  <c r="W454" i="34"/>
  <c r="X454" i="34"/>
  <c r="Y454" i="34"/>
  <c r="Z454" i="34"/>
  <c r="AA454" i="34"/>
  <c r="AB454" i="34"/>
  <c r="AC454" i="34"/>
  <c r="AD454" i="34"/>
  <c r="B455" i="34"/>
  <c r="C455" i="34"/>
  <c r="D455" i="34"/>
  <c r="F455" i="34"/>
  <c r="G455" i="34"/>
  <c r="H455" i="34"/>
  <c r="I455" i="34"/>
  <c r="J455" i="34"/>
  <c r="K455" i="34"/>
  <c r="L455" i="34"/>
  <c r="M455" i="34"/>
  <c r="N455" i="34"/>
  <c r="O455" i="34"/>
  <c r="P455" i="34"/>
  <c r="Q455" i="34"/>
  <c r="R455" i="34"/>
  <c r="S455" i="34"/>
  <c r="T455" i="34"/>
  <c r="U455" i="34"/>
  <c r="V455" i="34"/>
  <c r="W455" i="34"/>
  <c r="X455" i="34"/>
  <c r="Y455" i="34"/>
  <c r="Z455" i="34"/>
  <c r="AA455" i="34"/>
  <c r="AB455" i="34"/>
  <c r="AC455" i="34"/>
  <c r="AD455" i="34"/>
  <c r="B456" i="34"/>
  <c r="C456" i="34"/>
  <c r="D456" i="34"/>
  <c r="F456" i="34"/>
  <c r="G456" i="34"/>
  <c r="H456" i="34"/>
  <c r="I456" i="34"/>
  <c r="J456" i="34"/>
  <c r="K456" i="34"/>
  <c r="L456" i="34"/>
  <c r="M456" i="34"/>
  <c r="N456" i="34"/>
  <c r="O456" i="34"/>
  <c r="P456" i="34"/>
  <c r="Q456" i="34"/>
  <c r="R456" i="34"/>
  <c r="S456" i="34"/>
  <c r="T456" i="34"/>
  <c r="U456" i="34"/>
  <c r="V456" i="34"/>
  <c r="W456" i="34"/>
  <c r="X456" i="34"/>
  <c r="Y456" i="34"/>
  <c r="Z456" i="34"/>
  <c r="AA456" i="34"/>
  <c r="AB456" i="34"/>
  <c r="AC456" i="34"/>
  <c r="AD456" i="34"/>
  <c r="B457" i="34"/>
  <c r="C457" i="34"/>
  <c r="D457" i="34"/>
  <c r="F457" i="34"/>
  <c r="G457" i="34"/>
  <c r="H457" i="34"/>
  <c r="I457" i="34"/>
  <c r="J457" i="34"/>
  <c r="K457" i="34"/>
  <c r="L457" i="34"/>
  <c r="M457" i="34"/>
  <c r="N457" i="34"/>
  <c r="O457" i="34"/>
  <c r="P457" i="34"/>
  <c r="Q457" i="34"/>
  <c r="R457" i="34"/>
  <c r="S457" i="34"/>
  <c r="T457" i="34"/>
  <c r="U457" i="34"/>
  <c r="V457" i="34"/>
  <c r="W457" i="34"/>
  <c r="X457" i="34"/>
  <c r="Y457" i="34"/>
  <c r="Z457" i="34"/>
  <c r="AA457" i="34"/>
  <c r="AB457" i="34"/>
  <c r="AC457" i="34"/>
  <c r="AD457" i="34"/>
  <c r="B458" i="34"/>
  <c r="C458" i="34"/>
  <c r="D458" i="34"/>
  <c r="F458" i="34"/>
  <c r="G458" i="34"/>
  <c r="H458" i="34"/>
  <c r="I458" i="34"/>
  <c r="J458" i="34"/>
  <c r="K458" i="34"/>
  <c r="L458" i="34"/>
  <c r="M458" i="34"/>
  <c r="N458" i="34"/>
  <c r="O458" i="34"/>
  <c r="P458" i="34"/>
  <c r="Q458" i="34"/>
  <c r="R458" i="34"/>
  <c r="S458" i="34"/>
  <c r="T458" i="34"/>
  <c r="U458" i="34"/>
  <c r="V458" i="34"/>
  <c r="W458" i="34"/>
  <c r="X458" i="34"/>
  <c r="Y458" i="34"/>
  <c r="Z458" i="34"/>
  <c r="AA458" i="34"/>
  <c r="AB458" i="34"/>
  <c r="AC458" i="34"/>
  <c r="AD458" i="34"/>
  <c r="B459" i="34"/>
  <c r="C459" i="34"/>
  <c r="D459" i="34"/>
  <c r="F459" i="34"/>
  <c r="G459" i="34"/>
  <c r="H459" i="34"/>
  <c r="I459" i="34"/>
  <c r="J459" i="34"/>
  <c r="K459" i="34"/>
  <c r="L459" i="34"/>
  <c r="M459" i="34"/>
  <c r="N459" i="34"/>
  <c r="O459" i="34"/>
  <c r="P459" i="34"/>
  <c r="Q459" i="34"/>
  <c r="R459" i="34"/>
  <c r="S459" i="34"/>
  <c r="T459" i="34"/>
  <c r="U459" i="34"/>
  <c r="V459" i="34"/>
  <c r="W459" i="34"/>
  <c r="X459" i="34"/>
  <c r="Y459" i="34"/>
  <c r="Z459" i="34"/>
  <c r="AA459" i="34"/>
  <c r="AB459" i="34"/>
  <c r="AC459" i="34"/>
  <c r="AD459" i="34"/>
  <c r="B460" i="34"/>
  <c r="C460" i="34"/>
  <c r="D460" i="34"/>
  <c r="F460" i="34"/>
  <c r="G460" i="34"/>
  <c r="H460" i="34"/>
  <c r="I460" i="34"/>
  <c r="J460" i="34"/>
  <c r="K460" i="34"/>
  <c r="L460" i="34"/>
  <c r="M460" i="34"/>
  <c r="N460" i="34"/>
  <c r="O460" i="34"/>
  <c r="P460" i="34"/>
  <c r="Q460" i="34"/>
  <c r="R460" i="34"/>
  <c r="S460" i="34"/>
  <c r="T460" i="34"/>
  <c r="U460" i="34"/>
  <c r="V460" i="34"/>
  <c r="W460" i="34"/>
  <c r="X460" i="34"/>
  <c r="Y460" i="34"/>
  <c r="Z460" i="34"/>
  <c r="AA460" i="34"/>
  <c r="AB460" i="34"/>
  <c r="AC460" i="34"/>
  <c r="AD460" i="34"/>
  <c r="B461" i="34"/>
  <c r="C461" i="34"/>
  <c r="D461" i="34"/>
  <c r="F461" i="34"/>
  <c r="G461" i="34"/>
  <c r="H461" i="34"/>
  <c r="I461" i="34"/>
  <c r="J461" i="34"/>
  <c r="K461" i="34"/>
  <c r="L461" i="34"/>
  <c r="M461" i="34"/>
  <c r="N461" i="34"/>
  <c r="O461" i="34"/>
  <c r="P461" i="34"/>
  <c r="Q461" i="34"/>
  <c r="R461" i="34"/>
  <c r="S461" i="34"/>
  <c r="T461" i="34"/>
  <c r="U461" i="34"/>
  <c r="V461" i="34"/>
  <c r="W461" i="34"/>
  <c r="X461" i="34"/>
  <c r="Y461" i="34"/>
  <c r="Z461" i="34"/>
  <c r="AA461" i="34"/>
  <c r="AB461" i="34"/>
  <c r="AC461" i="34"/>
  <c r="AD461" i="34"/>
  <c r="B462" i="34"/>
  <c r="C462" i="34"/>
  <c r="D462" i="34"/>
  <c r="F462" i="34"/>
  <c r="G462" i="34"/>
  <c r="H462" i="34"/>
  <c r="I462" i="34"/>
  <c r="J462" i="34"/>
  <c r="K462" i="34"/>
  <c r="L462" i="34"/>
  <c r="M462" i="34"/>
  <c r="N462" i="34"/>
  <c r="O462" i="34"/>
  <c r="P462" i="34"/>
  <c r="Q462" i="34"/>
  <c r="R462" i="34"/>
  <c r="S462" i="34"/>
  <c r="T462" i="34"/>
  <c r="U462" i="34"/>
  <c r="V462" i="34"/>
  <c r="W462" i="34"/>
  <c r="X462" i="34"/>
  <c r="Y462" i="34"/>
  <c r="Z462" i="34"/>
  <c r="AA462" i="34"/>
  <c r="AB462" i="34"/>
  <c r="AC462" i="34"/>
  <c r="AD462" i="34"/>
  <c r="B463" i="34"/>
  <c r="C463" i="34"/>
  <c r="D463" i="34"/>
  <c r="F463" i="34"/>
  <c r="G463" i="34"/>
  <c r="H463" i="34"/>
  <c r="I463" i="34"/>
  <c r="J463" i="34"/>
  <c r="K463" i="34"/>
  <c r="L463" i="34"/>
  <c r="M463" i="34"/>
  <c r="N463" i="34"/>
  <c r="O463" i="34"/>
  <c r="P463" i="34"/>
  <c r="Q463" i="34"/>
  <c r="R463" i="34"/>
  <c r="S463" i="34"/>
  <c r="T463" i="34"/>
  <c r="U463" i="34"/>
  <c r="V463" i="34"/>
  <c r="W463" i="34"/>
  <c r="X463" i="34"/>
  <c r="Y463" i="34"/>
  <c r="Z463" i="34"/>
  <c r="AA463" i="34"/>
  <c r="AB463" i="34"/>
  <c r="AC463" i="34"/>
  <c r="AD463" i="34"/>
  <c r="B464" i="34"/>
  <c r="C464" i="34"/>
  <c r="D464" i="34"/>
  <c r="F464" i="34"/>
  <c r="G464" i="34"/>
  <c r="H464" i="34"/>
  <c r="I464" i="34"/>
  <c r="J464" i="34"/>
  <c r="K464" i="34"/>
  <c r="L464" i="34"/>
  <c r="M464" i="34"/>
  <c r="N464" i="34"/>
  <c r="O464" i="34"/>
  <c r="P464" i="34"/>
  <c r="Q464" i="34"/>
  <c r="R464" i="34"/>
  <c r="S464" i="34"/>
  <c r="T464" i="34"/>
  <c r="U464" i="34"/>
  <c r="V464" i="34"/>
  <c r="W464" i="34"/>
  <c r="X464" i="34"/>
  <c r="Y464" i="34"/>
  <c r="Z464" i="34"/>
  <c r="AA464" i="34"/>
  <c r="AB464" i="34"/>
  <c r="AC464" i="34"/>
  <c r="AD464" i="34"/>
  <c r="B465" i="34"/>
  <c r="C465" i="34"/>
  <c r="D465" i="34"/>
  <c r="F465" i="34"/>
  <c r="G465" i="34"/>
  <c r="H465" i="34"/>
  <c r="I465" i="34"/>
  <c r="J465" i="34"/>
  <c r="K465" i="34"/>
  <c r="L465" i="34"/>
  <c r="M465" i="34"/>
  <c r="N465" i="34"/>
  <c r="O465" i="34"/>
  <c r="P465" i="34"/>
  <c r="Q465" i="34"/>
  <c r="R465" i="34"/>
  <c r="S465" i="34"/>
  <c r="T465" i="34"/>
  <c r="U465" i="34"/>
  <c r="V465" i="34"/>
  <c r="W465" i="34"/>
  <c r="X465" i="34"/>
  <c r="Y465" i="34"/>
  <c r="Z465" i="34"/>
  <c r="AA465" i="34"/>
  <c r="AB465" i="34"/>
  <c r="AC465" i="34"/>
  <c r="AD465" i="34"/>
  <c r="B466" i="34"/>
  <c r="C466" i="34"/>
  <c r="D466" i="34"/>
  <c r="F466" i="34"/>
  <c r="G466" i="34"/>
  <c r="H466" i="34"/>
  <c r="I466" i="34"/>
  <c r="J466" i="34"/>
  <c r="K466" i="34"/>
  <c r="L466" i="34"/>
  <c r="M466" i="34"/>
  <c r="N466" i="34"/>
  <c r="O466" i="34"/>
  <c r="P466" i="34"/>
  <c r="Q466" i="34"/>
  <c r="R466" i="34"/>
  <c r="S466" i="34"/>
  <c r="T466" i="34"/>
  <c r="U466" i="34"/>
  <c r="V466" i="34"/>
  <c r="W466" i="34"/>
  <c r="X466" i="34"/>
  <c r="Y466" i="34"/>
  <c r="Z466" i="34"/>
  <c r="AA466" i="34"/>
  <c r="AB466" i="34"/>
  <c r="AC466" i="34"/>
  <c r="AD466" i="34"/>
  <c r="B467" i="34"/>
  <c r="C467" i="34"/>
  <c r="D467" i="34"/>
  <c r="F467" i="34"/>
  <c r="G467" i="34"/>
  <c r="H467" i="34"/>
  <c r="I467" i="34"/>
  <c r="J467" i="34"/>
  <c r="K467" i="34"/>
  <c r="L467" i="34"/>
  <c r="M467" i="34"/>
  <c r="N467" i="34"/>
  <c r="O467" i="34"/>
  <c r="P467" i="34"/>
  <c r="Q467" i="34"/>
  <c r="R467" i="34"/>
  <c r="S467" i="34"/>
  <c r="T467" i="34"/>
  <c r="U467" i="34"/>
  <c r="V467" i="34"/>
  <c r="W467" i="34"/>
  <c r="X467" i="34"/>
  <c r="Y467" i="34"/>
  <c r="Z467" i="34"/>
  <c r="AA467" i="34"/>
  <c r="AB467" i="34"/>
  <c r="AC467" i="34"/>
  <c r="AD467" i="34"/>
  <c r="B468" i="34"/>
  <c r="C468" i="34"/>
  <c r="D468" i="34"/>
  <c r="F468" i="34"/>
  <c r="G468" i="34"/>
  <c r="H468" i="34"/>
  <c r="I468" i="34"/>
  <c r="J468" i="34"/>
  <c r="K468" i="34"/>
  <c r="L468" i="34"/>
  <c r="M468" i="34"/>
  <c r="N468" i="34"/>
  <c r="O468" i="34"/>
  <c r="P468" i="34"/>
  <c r="Q468" i="34"/>
  <c r="R468" i="34"/>
  <c r="S468" i="34"/>
  <c r="T468" i="34"/>
  <c r="U468" i="34"/>
  <c r="V468" i="34"/>
  <c r="W468" i="34"/>
  <c r="X468" i="34"/>
  <c r="Y468" i="34"/>
  <c r="Z468" i="34"/>
  <c r="AA468" i="34"/>
  <c r="AB468" i="34"/>
  <c r="AC468" i="34"/>
  <c r="AD468" i="34"/>
  <c r="B469" i="34"/>
  <c r="C469" i="34"/>
  <c r="D469" i="34"/>
  <c r="F469" i="34"/>
  <c r="G469" i="34"/>
  <c r="H469" i="34"/>
  <c r="I469" i="34"/>
  <c r="J469" i="34"/>
  <c r="K469" i="34"/>
  <c r="L469" i="34"/>
  <c r="M469" i="34"/>
  <c r="N469" i="34"/>
  <c r="O469" i="34"/>
  <c r="P469" i="34"/>
  <c r="Q469" i="34"/>
  <c r="R469" i="34"/>
  <c r="S469" i="34"/>
  <c r="T469" i="34"/>
  <c r="U469" i="34"/>
  <c r="V469" i="34"/>
  <c r="W469" i="34"/>
  <c r="X469" i="34"/>
  <c r="Y469" i="34"/>
  <c r="Z469" i="34"/>
  <c r="AA469" i="34"/>
  <c r="AB469" i="34"/>
  <c r="AC469" i="34"/>
  <c r="AD469" i="34"/>
  <c r="B470" i="34"/>
  <c r="C470" i="34"/>
  <c r="D470" i="34"/>
  <c r="F470" i="34"/>
  <c r="G470" i="34"/>
  <c r="H470" i="34"/>
  <c r="I470" i="34"/>
  <c r="J470" i="34"/>
  <c r="K470" i="34"/>
  <c r="L470" i="34"/>
  <c r="M470" i="34"/>
  <c r="N470" i="34"/>
  <c r="O470" i="34"/>
  <c r="P470" i="34"/>
  <c r="Q470" i="34"/>
  <c r="R470" i="34"/>
  <c r="S470" i="34"/>
  <c r="T470" i="34"/>
  <c r="U470" i="34"/>
  <c r="V470" i="34"/>
  <c r="W470" i="34"/>
  <c r="X470" i="34"/>
  <c r="Y470" i="34"/>
  <c r="Z470" i="34"/>
  <c r="AA470" i="34"/>
  <c r="AB470" i="34"/>
  <c r="AC470" i="34"/>
  <c r="AD470" i="34"/>
  <c r="B471" i="34"/>
  <c r="C471" i="34"/>
  <c r="D471" i="34"/>
  <c r="F471" i="34"/>
  <c r="G471" i="34"/>
  <c r="H471" i="34"/>
  <c r="I471" i="34"/>
  <c r="J471" i="34"/>
  <c r="K471" i="34"/>
  <c r="L471" i="34"/>
  <c r="M471" i="34"/>
  <c r="N471" i="34"/>
  <c r="O471" i="34"/>
  <c r="P471" i="34"/>
  <c r="Q471" i="34"/>
  <c r="R471" i="34"/>
  <c r="S471" i="34"/>
  <c r="T471" i="34"/>
  <c r="U471" i="34"/>
  <c r="V471" i="34"/>
  <c r="W471" i="34"/>
  <c r="X471" i="34"/>
  <c r="Y471" i="34"/>
  <c r="Z471" i="34"/>
  <c r="AA471" i="34"/>
  <c r="AB471" i="34"/>
  <c r="AC471" i="34"/>
  <c r="AD471" i="34"/>
  <c r="B472" i="34"/>
  <c r="C472" i="34"/>
  <c r="D472" i="34"/>
  <c r="F472" i="34"/>
  <c r="G472" i="34"/>
  <c r="H472" i="34"/>
  <c r="I472" i="34"/>
  <c r="J472" i="34"/>
  <c r="K472" i="34"/>
  <c r="L472" i="34"/>
  <c r="M472" i="34"/>
  <c r="N472" i="34"/>
  <c r="O472" i="34"/>
  <c r="P472" i="34"/>
  <c r="Q472" i="34"/>
  <c r="R472" i="34"/>
  <c r="S472" i="34"/>
  <c r="T472" i="34"/>
  <c r="U472" i="34"/>
  <c r="V472" i="34"/>
  <c r="W472" i="34"/>
  <c r="X472" i="34"/>
  <c r="Y472" i="34"/>
  <c r="Z472" i="34"/>
  <c r="AA472" i="34"/>
  <c r="AB472" i="34"/>
  <c r="AC472" i="34"/>
  <c r="AD472" i="34"/>
  <c r="B473" i="34"/>
  <c r="C473" i="34"/>
  <c r="D473" i="34"/>
  <c r="F473" i="34"/>
  <c r="G473" i="34"/>
  <c r="H473" i="34"/>
  <c r="I473" i="34"/>
  <c r="J473" i="34"/>
  <c r="K473" i="34"/>
  <c r="L473" i="34"/>
  <c r="M473" i="34"/>
  <c r="N473" i="34"/>
  <c r="O473" i="34"/>
  <c r="P473" i="34"/>
  <c r="Q473" i="34"/>
  <c r="R473" i="34"/>
  <c r="S473" i="34"/>
  <c r="T473" i="34"/>
  <c r="U473" i="34"/>
  <c r="V473" i="34"/>
  <c r="W473" i="34"/>
  <c r="X473" i="34"/>
  <c r="Y473" i="34"/>
  <c r="Z473" i="34"/>
  <c r="AA473" i="34"/>
  <c r="AB473" i="34"/>
  <c r="AC473" i="34"/>
  <c r="AD473" i="34"/>
  <c r="B474" i="34"/>
  <c r="C474" i="34"/>
  <c r="D474" i="34"/>
  <c r="F474" i="34"/>
  <c r="G474" i="34"/>
  <c r="H474" i="34"/>
  <c r="I474" i="34"/>
  <c r="J474" i="34"/>
  <c r="K474" i="34"/>
  <c r="L474" i="34"/>
  <c r="M474" i="34"/>
  <c r="N474" i="34"/>
  <c r="O474" i="34"/>
  <c r="P474" i="34"/>
  <c r="Q474" i="34"/>
  <c r="R474" i="34"/>
  <c r="S474" i="34"/>
  <c r="T474" i="34"/>
  <c r="U474" i="34"/>
  <c r="V474" i="34"/>
  <c r="W474" i="34"/>
  <c r="X474" i="34"/>
  <c r="Y474" i="34"/>
  <c r="Z474" i="34"/>
  <c r="AA474" i="34"/>
  <c r="AB474" i="34"/>
  <c r="AC474" i="34"/>
  <c r="AD474" i="34"/>
  <c r="B475" i="34"/>
  <c r="C475" i="34"/>
  <c r="D475" i="34"/>
  <c r="F475" i="34"/>
  <c r="G475" i="34"/>
  <c r="H475" i="34"/>
  <c r="I475" i="34"/>
  <c r="J475" i="34"/>
  <c r="K475" i="34"/>
  <c r="L475" i="34"/>
  <c r="M475" i="34"/>
  <c r="N475" i="34"/>
  <c r="O475" i="34"/>
  <c r="P475" i="34"/>
  <c r="Q475" i="34"/>
  <c r="R475" i="34"/>
  <c r="S475" i="34"/>
  <c r="T475" i="34"/>
  <c r="U475" i="34"/>
  <c r="V475" i="34"/>
  <c r="W475" i="34"/>
  <c r="X475" i="34"/>
  <c r="Y475" i="34"/>
  <c r="Z475" i="34"/>
  <c r="AA475" i="34"/>
  <c r="AB475" i="34"/>
  <c r="AC475" i="34"/>
  <c r="AD475" i="34"/>
  <c r="B476" i="34"/>
  <c r="C476" i="34"/>
  <c r="D476" i="34"/>
  <c r="F476" i="34"/>
  <c r="G476" i="34"/>
  <c r="H476" i="34"/>
  <c r="I476" i="34"/>
  <c r="J476" i="34"/>
  <c r="K476" i="34"/>
  <c r="L476" i="34"/>
  <c r="M476" i="34"/>
  <c r="N476" i="34"/>
  <c r="O476" i="34"/>
  <c r="P476" i="34"/>
  <c r="Q476" i="34"/>
  <c r="R476" i="34"/>
  <c r="S476" i="34"/>
  <c r="T476" i="34"/>
  <c r="U476" i="34"/>
  <c r="V476" i="34"/>
  <c r="W476" i="34"/>
  <c r="X476" i="34"/>
  <c r="Y476" i="34"/>
  <c r="Z476" i="34"/>
  <c r="AA476" i="34"/>
  <c r="AB476" i="34"/>
  <c r="AC476" i="34"/>
  <c r="AD476" i="34"/>
  <c r="B477" i="34"/>
  <c r="C477" i="34"/>
  <c r="D477" i="34"/>
  <c r="F477" i="34"/>
  <c r="G477" i="34"/>
  <c r="H477" i="34"/>
  <c r="I477" i="34"/>
  <c r="J477" i="34"/>
  <c r="K477" i="34"/>
  <c r="L477" i="34"/>
  <c r="M477" i="34"/>
  <c r="N477" i="34"/>
  <c r="O477" i="34"/>
  <c r="P477" i="34"/>
  <c r="Q477" i="34"/>
  <c r="R477" i="34"/>
  <c r="S477" i="34"/>
  <c r="T477" i="34"/>
  <c r="U477" i="34"/>
  <c r="V477" i="34"/>
  <c r="W477" i="34"/>
  <c r="X477" i="34"/>
  <c r="Y477" i="34"/>
  <c r="Z477" i="34"/>
  <c r="AA477" i="34"/>
  <c r="AB477" i="34"/>
  <c r="AC477" i="34"/>
  <c r="AD477" i="34"/>
  <c r="B478" i="34"/>
  <c r="C478" i="34"/>
  <c r="D478" i="34"/>
  <c r="F478" i="34"/>
  <c r="G478" i="34"/>
  <c r="H478" i="34"/>
  <c r="I478" i="34"/>
  <c r="J478" i="34"/>
  <c r="K478" i="34"/>
  <c r="L478" i="34"/>
  <c r="M478" i="34"/>
  <c r="N478" i="34"/>
  <c r="O478" i="34"/>
  <c r="P478" i="34"/>
  <c r="Q478" i="34"/>
  <c r="R478" i="34"/>
  <c r="S478" i="34"/>
  <c r="T478" i="34"/>
  <c r="U478" i="34"/>
  <c r="V478" i="34"/>
  <c r="W478" i="34"/>
  <c r="X478" i="34"/>
  <c r="Y478" i="34"/>
  <c r="Z478" i="34"/>
  <c r="AA478" i="34"/>
  <c r="AB478" i="34"/>
  <c r="AC478" i="34"/>
  <c r="AD478" i="34"/>
  <c r="B479" i="34"/>
  <c r="C479" i="34"/>
  <c r="D479" i="34"/>
  <c r="F479" i="34"/>
  <c r="G479" i="34"/>
  <c r="H479" i="34"/>
  <c r="I479" i="34"/>
  <c r="J479" i="34"/>
  <c r="K479" i="34"/>
  <c r="L479" i="34"/>
  <c r="M479" i="34"/>
  <c r="N479" i="34"/>
  <c r="O479" i="34"/>
  <c r="P479" i="34"/>
  <c r="Q479" i="34"/>
  <c r="R479" i="34"/>
  <c r="S479" i="34"/>
  <c r="T479" i="34"/>
  <c r="U479" i="34"/>
  <c r="V479" i="34"/>
  <c r="W479" i="34"/>
  <c r="X479" i="34"/>
  <c r="Y479" i="34"/>
  <c r="Z479" i="34"/>
  <c r="AA479" i="34"/>
  <c r="AB479" i="34"/>
  <c r="AC479" i="34"/>
  <c r="AD479" i="34"/>
  <c r="B480" i="34"/>
  <c r="C480" i="34"/>
  <c r="D480" i="34"/>
  <c r="F480" i="34"/>
  <c r="G480" i="34"/>
  <c r="H480" i="34"/>
  <c r="I480" i="34"/>
  <c r="J480" i="34"/>
  <c r="K480" i="34"/>
  <c r="L480" i="34"/>
  <c r="M480" i="34"/>
  <c r="N480" i="34"/>
  <c r="O480" i="34"/>
  <c r="P480" i="34"/>
  <c r="Q480" i="34"/>
  <c r="R480" i="34"/>
  <c r="S480" i="34"/>
  <c r="T480" i="34"/>
  <c r="U480" i="34"/>
  <c r="V480" i="34"/>
  <c r="W480" i="34"/>
  <c r="X480" i="34"/>
  <c r="Y480" i="34"/>
  <c r="Z480" i="34"/>
  <c r="AA480" i="34"/>
  <c r="AB480" i="34"/>
  <c r="AC480" i="34"/>
  <c r="AD480" i="34"/>
  <c r="B481" i="34"/>
  <c r="C481" i="34"/>
  <c r="D481" i="34"/>
  <c r="F481" i="34"/>
  <c r="G481" i="34"/>
  <c r="H481" i="34"/>
  <c r="I481" i="34"/>
  <c r="J481" i="34"/>
  <c r="K481" i="34"/>
  <c r="L481" i="34"/>
  <c r="M481" i="34"/>
  <c r="N481" i="34"/>
  <c r="O481" i="34"/>
  <c r="P481" i="34"/>
  <c r="Q481" i="34"/>
  <c r="R481" i="34"/>
  <c r="S481" i="34"/>
  <c r="T481" i="34"/>
  <c r="U481" i="34"/>
  <c r="V481" i="34"/>
  <c r="W481" i="34"/>
  <c r="X481" i="34"/>
  <c r="Y481" i="34"/>
  <c r="Z481" i="34"/>
  <c r="AA481" i="34"/>
  <c r="AB481" i="34"/>
  <c r="AC481" i="34"/>
  <c r="AD481" i="34"/>
  <c r="B482" i="34"/>
  <c r="C482" i="34"/>
  <c r="D482" i="34"/>
  <c r="F482" i="34"/>
  <c r="G482" i="34"/>
  <c r="H482" i="34"/>
  <c r="I482" i="34"/>
  <c r="J482" i="34"/>
  <c r="K482" i="34"/>
  <c r="L482" i="34"/>
  <c r="M482" i="34"/>
  <c r="N482" i="34"/>
  <c r="O482" i="34"/>
  <c r="P482" i="34"/>
  <c r="Q482" i="34"/>
  <c r="R482" i="34"/>
  <c r="S482" i="34"/>
  <c r="T482" i="34"/>
  <c r="U482" i="34"/>
  <c r="V482" i="34"/>
  <c r="W482" i="34"/>
  <c r="X482" i="34"/>
  <c r="Y482" i="34"/>
  <c r="Z482" i="34"/>
  <c r="AA482" i="34"/>
  <c r="AB482" i="34"/>
  <c r="AC482" i="34"/>
  <c r="AD482" i="34"/>
  <c r="B483" i="34"/>
  <c r="C483" i="34"/>
  <c r="D483" i="34"/>
  <c r="F483" i="34"/>
  <c r="G483" i="34"/>
  <c r="H483" i="34"/>
  <c r="I483" i="34"/>
  <c r="J483" i="34"/>
  <c r="K483" i="34"/>
  <c r="L483" i="34"/>
  <c r="M483" i="34"/>
  <c r="N483" i="34"/>
  <c r="O483" i="34"/>
  <c r="P483" i="34"/>
  <c r="Q483" i="34"/>
  <c r="R483" i="34"/>
  <c r="S483" i="34"/>
  <c r="T483" i="34"/>
  <c r="U483" i="34"/>
  <c r="V483" i="34"/>
  <c r="W483" i="34"/>
  <c r="X483" i="34"/>
  <c r="Y483" i="34"/>
  <c r="Z483" i="34"/>
  <c r="AA483" i="34"/>
  <c r="AB483" i="34"/>
  <c r="AC483" i="34"/>
  <c r="AD483" i="34"/>
  <c r="B484" i="34"/>
  <c r="C484" i="34"/>
  <c r="D484" i="34"/>
  <c r="F484" i="34"/>
  <c r="G484" i="34"/>
  <c r="H484" i="34"/>
  <c r="I484" i="34"/>
  <c r="J484" i="34"/>
  <c r="K484" i="34"/>
  <c r="L484" i="34"/>
  <c r="M484" i="34"/>
  <c r="N484" i="34"/>
  <c r="O484" i="34"/>
  <c r="P484" i="34"/>
  <c r="Q484" i="34"/>
  <c r="R484" i="34"/>
  <c r="S484" i="34"/>
  <c r="T484" i="34"/>
  <c r="U484" i="34"/>
  <c r="V484" i="34"/>
  <c r="W484" i="34"/>
  <c r="X484" i="34"/>
  <c r="Y484" i="34"/>
  <c r="Z484" i="34"/>
  <c r="AA484" i="34"/>
  <c r="AB484" i="34"/>
  <c r="AC484" i="34"/>
  <c r="AD484" i="34"/>
  <c r="B485" i="34"/>
  <c r="C485" i="34"/>
  <c r="D485" i="34"/>
  <c r="F485" i="34"/>
  <c r="G485" i="34"/>
  <c r="H485" i="34"/>
  <c r="I485" i="34"/>
  <c r="J485" i="34"/>
  <c r="K485" i="34"/>
  <c r="L485" i="34"/>
  <c r="M485" i="34"/>
  <c r="N485" i="34"/>
  <c r="O485" i="34"/>
  <c r="P485" i="34"/>
  <c r="Q485" i="34"/>
  <c r="R485" i="34"/>
  <c r="S485" i="34"/>
  <c r="T485" i="34"/>
  <c r="U485" i="34"/>
  <c r="V485" i="34"/>
  <c r="W485" i="34"/>
  <c r="X485" i="34"/>
  <c r="Y485" i="34"/>
  <c r="Z485" i="34"/>
  <c r="AA485" i="34"/>
  <c r="AB485" i="34"/>
  <c r="AC485" i="34"/>
  <c r="AD485" i="34"/>
  <c r="B486" i="34"/>
  <c r="C486" i="34"/>
  <c r="D486" i="34"/>
  <c r="F486" i="34"/>
  <c r="G486" i="34"/>
  <c r="H486" i="34"/>
  <c r="I486" i="34"/>
  <c r="J486" i="34"/>
  <c r="K486" i="34"/>
  <c r="L486" i="34"/>
  <c r="M486" i="34"/>
  <c r="N486" i="34"/>
  <c r="O486" i="34"/>
  <c r="P486" i="34"/>
  <c r="Q486" i="34"/>
  <c r="R486" i="34"/>
  <c r="S486" i="34"/>
  <c r="T486" i="34"/>
  <c r="U486" i="34"/>
  <c r="V486" i="34"/>
  <c r="W486" i="34"/>
  <c r="X486" i="34"/>
  <c r="Y486" i="34"/>
  <c r="Z486" i="34"/>
  <c r="AA486" i="34"/>
  <c r="AB486" i="34"/>
  <c r="AC486" i="34"/>
  <c r="AD486" i="34"/>
  <c r="B487" i="34"/>
  <c r="C487" i="34"/>
  <c r="D487" i="34"/>
  <c r="F487" i="34"/>
  <c r="G487" i="34"/>
  <c r="H487" i="34"/>
  <c r="I487" i="34"/>
  <c r="J487" i="34"/>
  <c r="K487" i="34"/>
  <c r="L487" i="34"/>
  <c r="M487" i="34"/>
  <c r="N487" i="34"/>
  <c r="O487" i="34"/>
  <c r="P487" i="34"/>
  <c r="Q487" i="34"/>
  <c r="R487" i="34"/>
  <c r="S487" i="34"/>
  <c r="T487" i="34"/>
  <c r="U487" i="34"/>
  <c r="V487" i="34"/>
  <c r="W487" i="34"/>
  <c r="X487" i="34"/>
  <c r="Y487" i="34"/>
  <c r="Z487" i="34"/>
  <c r="AA487" i="34"/>
  <c r="AB487" i="34"/>
  <c r="AC487" i="34"/>
  <c r="AD487" i="34"/>
  <c r="B488" i="34"/>
  <c r="C488" i="34"/>
  <c r="D488" i="34"/>
  <c r="F488" i="34"/>
  <c r="G488" i="34"/>
  <c r="H488" i="34"/>
  <c r="I488" i="34"/>
  <c r="J488" i="34"/>
  <c r="K488" i="34"/>
  <c r="L488" i="34"/>
  <c r="M488" i="34"/>
  <c r="N488" i="34"/>
  <c r="O488" i="34"/>
  <c r="P488" i="34"/>
  <c r="Q488" i="34"/>
  <c r="R488" i="34"/>
  <c r="S488" i="34"/>
  <c r="T488" i="34"/>
  <c r="U488" i="34"/>
  <c r="V488" i="34"/>
  <c r="W488" i="34"/>
  <c r="X488" i="34"/>
  <c r="Y488" i="34"/>
  <c r="Z488" i="34"/>
  <c r="AA488" i="34"/>
  <c r="AB488" i="34"/>
  <c r="AC488" i="34"/>
  <c r="AD488" i="34"/>
  <c r="B489" i="34"/>
  <c r="C489" i="34"/>
  <c r="D489" i="34"/>
  <c r="F489" i="34"/>
  <c r="G489" i="34"/>
  <c r="H489" i="34"/>
  <c r="I489" i="34"/>
  <c r="J489" i="34"/>
  <c r="K489" i="34"/>
  <c r="L489" i="34"/>
  <c r="M489" i="34"/>
  <c r="N489" i="34"/>
  <c r="O489" i="34"/>
  <c r="P489" i="34"/>
  <c r="Q489" i="34"/>
  <c r="R489" i="34"/>
  <c r="S489" i="34"/>
  <c r="T489" i="34"/>
  <c r="U489" i="34"/>
  <c r="V489" i="34"/>
  <c r="W489" i="34"/>
  <c r="X489" i="34"/>
  <c r="Y489" i="34"/>
  <c r="Z489" i="34"/>
  <c r="AA489" i="34"/>
  <c r="AB489" i="34"/>
  <c r="AC489" i="34"/>
  <c r="AD489" i="34"/>
  <c r="B490" i="34"/>
  <c r="C490" i="34"/>
  <c r="D490" i="34"/>
  <c r="F490" i="34"/>
  <c r="G490" i="34"/>
  <c r="H490" i="34"/>
  <c r="I490" i="34"/>
  <c r="J490" i="34"/>
  <c r="K490" i="34"/>
  <c r="L490" i="34"/>
  <c r="M490" i="34"/>
  <c r="N490" i="34"/>
  <c r="O490" i="34"/>
  <c r="P490" i="34"/>
  <c r="Q490" i="34"/>
  <c r="R490" i="34"/>
  <c r="S490" i="34"/>
  <c r="T490" i="34"/>
  <c r="U490" i="34"/>
  <c r="V490" i="34"/>
  <c r="W490" i="34"/>
  <c r="X490" i="34"/>
  <c r="Y490" i="34"/>
  <c r="Z490" i="34"/>
  <c r="AA490" i="34"/>
  <c r="AB490" i="34"/>
  <c r="AC490" i="34"/>
  <c r="AD490" i="34"/>
  <c r="B491" i="34"/>
  <c r="C491" i="34"/>
  <c r="D491" i="34"/>
  <c r="F491" i="34"/>
  <c r="G491" i="34"/>
  <c r="H491" i="34"/>
  <c r="I491" i="34"/>
  <c r="J491" i="34"/>
  <c r="K491" i="34"/>
  <c r="L491" i="34"/>
  <c r="M491" i="34"/>
  <c r="N491" i="34"/>
  <c r="O491" i="34"/>
  <c r="P491" i="34"/>
  <c r="Q491" i="34"/>
  <c r="R491" i="34"/>
  <c r="S491" i="34"/>
  <c r="T491" i="34"/>
  <c r="U491" i="34"/>
  <c r="V491" i="34"/>
  <c r="W491" i="34"/>
  <c r="X491" i="34"/>
  <c r="Y491" i="34"/>
  <c r="Z491" i="34"/>
  <c r="AA491" i="34"/>
  <c r="AB491" i="34"/>
  <c r="AC491" i="34"/>
  <c r="AD491" i="34"/>
  <c r="B492" i="34"/>
  <c r="C492" i="34"/>
  <c r="D492" i="34"/>
  <c r="F492" i="34"/>
  <c r="G492" i="34"/>
  <c r="H492" i="34"/>
  <c r="I492" i="34"/>
  <c r="J492" i="34"/>
  <c r="K492" i="34"/>
  <c r="L492" i="34"/>
  <c r="M492" i="34"/>
  <c r="N492" i="34"/>
  <c r="O492" i="34"/>
  <c r="P492" i="34"/>
  <c r="Q492" i="34"/>
  <c r="R492" i="34"/>
  <c r="S492" i="34"/>
  <c r="T492" i="34"/>
  <c r="U492" i="34"/>
  <c r="V492" i="34"/>
  <c r="W492" i="34"/>
  <c r="X492" i="34"/>
  <c r="Y492" i="34"/>
  <c r="Z492" i="34"/>
  <c r="AA492" i="34"/>
  <c r="AB492" i="34"/>
  <c r="AC492" i="34"/>
  <c r="AD492" i="34"/>
  <c r="B493" i="34"/>
  <c r="C493" i="34"/>
  <c r="D493" i="34"/>
  <c r="F493" i="34"/>
  <c r="G493" i="34"/>
  <c r="H493" i="34"/>
  <c r="I493" i="34"/>
  <c r="J493" i="34"/>
  <c r="K493" i="34"/>
  <c r="L493" i="34"/>
  <c r="M493" i="34"/>
  <c r="N493" i="34"/>
  <c r="O493" i="34"/>
  <c r="P493" i="34"/>
  <c r="Q493" i="34"/>
  <c r="R493" i="34"/>
  <c r="S493" i="34"/>
  <c r="T493" i="34"/>
  <c r="U493" i="34"/>
  <c r="V493" i="34"/>
  <c r="W493" i="34"/>
  <c r="X493" i="34"/>
  <c r="Y493" i="34"/>
  <c r="Z493" i="34"/>
  <c r="AA493" i="34"/>
  <c r="AB493" i="34"/>
  <c r="AC493" i="34"/>
  <c r="AD493" i="34"/>
  <c r="B494" i="34"/>
  <c r="C494" i="34"/>
  <c r="D494" i="34"/>
  <c r="F494" i="34"/>
  <c r="G494" i="34"/>
  <c r="H494" i="34"/>
  <c r="I494" i="34"/>
  <c r="J494" i="34"/>
  <c r="K494" i="34"/>
  <c r="L494" i="34"/>
  <c r="M494" i="34"/>
  <c r="N494" i="34"/>
  <c r="O494" i="34"/>
  <c r="P494" i="34"/>
  <c r="Q494" i="34"/>
  <c r="R494" i="34"/>
  <c r="S494" i="34"/>
  <c r="T494" i="34"/>
  <c r="U494" i="34"/>
  <c r="V494" i="34"/>
  <c r="W494" i="34"/>
  <c r="X494" i="34"/>
  <c r="Y494" i="34"/>
  <c r="Z494" i="34"/>
  <c r="AA494" i="34"/>
  <c r="AB494" i="34"/>
  <c r="AC494" i="34"/>
  <c r="AD494" i="34"/>
  <c r="B495" i="34"/>
  <c r="C495" i="34"/>
  <c r="D495" i="34"/>
  <c r="F495" i="34"/>
  <c r="G495" i="34"/>
  <c r="H495" i="34"/>
  <c r="I495" i="34"/>
  <c r="J495" i="34"/>
  <c r="K495" i="34"/>
  <c r="L495" i="34"/>
  <c r="M495" i="34"/>
  <c r="N495" i="34"/>
  <c r="O495" i="34"/>
  <c r="P495" i="34"/>
  <c r="Q495" i="34"/>
  <c r="R495" i="34"/>
  <c r="S495" i="34"/>
  <c r="T495" i="34"/>
  <c r="U495" i="34"/>
  <c r="V495" i="34"/>
  <c r="W495" i="34"/>
  <c r="X495" i="34"/>
  <c r="Y495" i="34"/>
  <c r="Z495" i="34"/>
  <c r="AA495" i="34"/>
  <c r="AB495" i="34"/>
  <c r="AC495" i="34"/>
  <c r="AD495" i="34"/>
  <c r="B496" i="34"/>
  <c r="C496" i="34"/>
  <c r="D496" i="34"/>
  <c r="F496" i="34"/>
  <c r="G496" i="34"/>
  <c r="H496" i="34"/>
  <c r="I496" i="34"/>
  <c r="J496" i="34"/>
  <c r="K496" i="34"/>
  <c r="L496" i="34"/>
  <c r="M496" i="34"/>
  <c r="N496" i="34"/>
  <c r="O496" i="34"/>
  <c r="P496" i="34"/>
  <c r="Q496" i="34"/>
  <c r="R496" i="34"/>
  <c r="S496" i="34"/>
  <c r="T496" i="34"/>
  <c r="U496" i="34"/>
  <c r="V496" i="34"/>
  <c r="W496" i="34"/>
  <c r="X496" i="34"/>
  <c r="Y496" i="34"/>
  <c r="Z496" i="34"/>
  <c r="AA496" i="34"/>
  <c r="AB496" i="34"/>
  <c r="AC496" i="34"/>
  <c r="AD496" i="34"/>
  <c r="B497" i="34"/>
  <c r="C497" i="34"/>
  <c r="D497" i="34"/>
  <c r="F497" i="34"/>
  <c r="G497" i="34"/>
  <c r="H497" i="34"/>
  <c r="I497" i="34"/>
  <c r="J497" i="34"/>
  <c r="K497" i="34"/>
  <c r="L497" i="34"/>
  <c r="M497" i="34"/>
  <c r="N497" i="34"/>
  <c r="O497" i="34"/>
  <c r="P497" i="34"/>
  <c r="Q497" i="34"/>
  <c r="R497" i="34"/>
  <c r="S497" i="34"/>
  <c r="T497" i="34"/>
  <c r="U497" i="34"/>
  <c r="V497" i="34"/>
  <c r="W497" i="34"/>
  <c r="X497" i="34"/>
  <c r="Y497" i="34"/>
  <c r="Z497" i="34"/>
  <c r="AA497" i="34"/>
  <c r="AB497" i="34"/>
  <c r="AC497" i="34"/>
  <c r="AD497" i="34"/>
  <c r="B498" i="34"/>
  <c r="C498" i="34"/>
  <c r="D498" i="34"/>
  <c r="F498" i="34"/>
  <c r="G498" i="34"/>
  <c r="H498" i="34"/>
  <c r="I498" i="34"/>
  <c r="J498" i="34"/>
  <c r="K498" i="34"/>
  <c r="L498" i="34"/>
  <c r="M498" i="34"/>
  <c r="N498" i="34"/>
  <c r="O498" i="34"/>
  <c r="P498" i="34"/>
  <c r="Q498" i="34"/>
  <c r="R498" i="34"/>
  <c r="S498" i="34"/>
  <c r="T498" i="34"/>
  <c r="U498" i="34"/>
  <c r="V498" i="34"/>
  <c r="W498" i="34"/>
  <c r="X498" i="34"/>
  <c r="Y498" i="34"/>
  <c r="Z498" i="34"/>
  <c r="AA498" i="34"/>
  <c r="AB498" i="34"/>
  <c r="AC498" i="34"/>
  <c r="AD498" i="34"/>
  <c r="B499" i="34"/>
  <c r="C499" i="34"/>
  <c r="D499" i="34"/>
  <c r="F499" i="34"/>
  <c r="G499" i="34"/>
  <c r="H499" i="34"/>
  <c r="I499" i="34"/>
  <c r="J499" i="34"/>
  <c r="K499" i="34"/>
  <c r="L499" i="34"/>
  <c r="M499" i="34"/>
  <c r="N499" i="34"/>
  <c r="O499" i="34"/>
  <c r="P499" i="34"/>
  <c r="Q499" i="34"/>
  <c r="R499" i="34"/>
  <c r="S499" i="34"/>
  <c r="T499" i="34"/>
  <c r="U499" i="34"/>
  <c r="V499" i="34"/>
  <c r="W499" i="34"/>
  <c r="X499" i="34"/>
  <c r="Y499" i="34"/>
  <c r="Z499" i="34"/>
  <c r="AA499" i="34"/>
  <c r="AB499" i="34"/>
  <c r="AC499" i="34"/>
  <c r="AD499" i="34"/>
  <c r="B500" i="34"/>
  <c r="C500" i="34"/>
  <c r="D500" i="34"/>
  <c r="F500" i="34"/>
  <c r="G500" i="34"/>
  <c r="H500" i="34"/>
  <c r="I500" i="34"/>
  <c r="J500" i="34"/>
  <c r="K500" i="34"/>
  <c r="L500" i="34"/>
  <c r="M500" i="34"/>
  <c r="N500" i="34"/>
  <c r="O500" i="34"/>
  <c r="P500" i="34"/>
  <c r="Q500" i="34"/>
  <c r="R500" i="34"/>
  <c r="S500" i="34"/>
  <c r="T500" i="34"/>
  <c r="U500" i="34"/>
  <c r="V500" i="34"/>
  <c r="W500" i="34"/>
  <c r="X500" i="34"/>
  <c r="Y500" i="34"/>
  <c r="Z500" i="34"/>
  <c r="AA500" i="34"/>
  <c r="AB500" i="34"/>
  <c r="AC500" i="34"/>
  <c r="AD500" i="34"/>
  <c r="B501" i="34"/>
  <c r="C501" i="34"/>
  <c r="D501" i="34"/>
  <c r="F501" i="34"/>
  <c r="G501" i="34"/>
  <c r="H501" i="34"/>
  <c r="I501" i="34"/>
  <c r="J501" i="34"/>
  <c r="K501" i="34"/>
  <c r="L501" i="34"/>
  <c r="M501" i="34"/>
  <c r="N501" i="34"/>
  <c r="O501" i="34"/>
  <c r="P501" i="34"/>
  <c r="Q501" i="34"/>
  <c r="R501" i="34"/>
  <c r="S501" i="34"/>
  <c r="T501" i="34"/>
  <c r="U501" i="34"/>
  <c r="V501" i="34"/>
  <c r="W501" i="34"/>
  <c r="X501" i="34"/>
  <c r="Y501" i="34"/>
  <c r="Z501" i="34"/>
  <c r="AA501" i="34"/>
  <c r="AB501" i="34"/>
  <c r="AC501" i="34"/>
  <c r="AD501" i="34"/>
  <c r="B502" i="34"/>
  <c r="C502" i="34"/>
  <c r="D502" i="34"/>
  <c r="F502" i="34"/>
  <c r="G502" i="34"/>
  <c r="H502" i="34"/>
  <c r="I502" i="34"/>
  <c r="J502" i="34"/>
  <c r="K502" i="34"/>
  <c r="L502" i="34"/>
  <c r="M502" i="34"/>
  <c r="N502" i="34"/>
  <c r="O502" i="34"/>
  <c r="P502" i="34"/>
  <c r="Q502" i="34"/>
  <c r="R502" i="34"/>
  <c r="S502" i="34"/>
  <c r="T502" i="34"/>
  <c r="U502" i="34"/>
  <c r="V502" i="34"/>
  <c r="W502" i="34"/>
  <c r="X502" i="34"/>
  <c r="Y502" i="34"/>
  <c r="Z502" i="34"/>
  <c r="AA502" i="34"/>
  <c r="AB502" i="34"/>
  <c r="AC502" i="34"/>
  <c r="AD502" i="34"/>
  <c r="B503" i="34"/>
  <c r="C503" i="34"/>
  <c r="D503" i="34"/>
  <c r="F503" i="34"/>
  <c r="G503" i="34"/>
  <c r="H503" i="34"/>
  <c r="I503" i="34"/>
  <c r="J503" i="34"/>
  <c r="K503" i="34"/>
  <c r="L503" i="34"/>
  <c r="M503" i="34"/>
  <c r="N503" i="34"/>
  <c r="O503" i="34"/>
  <c r="P503" i="34"/>
  <c r="Q503" i="34"/>
  <c r="R503" i="34"/>
  <c r="S503" i="34"/>
  <c r="T503" i="34"/>
  <c r="U503" i="34"/>
  <c r="V503" i="34"/>
  <c r="W503" i="34"/>
  <c r="X503" i="34"/>
  <c r="Y503" i="34"/>
  <c r="Z503" i="34"/>
  <c r="AA503" i="34"/>
  <c r="AB503" i="34"/>
  <c r="AC503" i="34"/>
  <c r="AD503" i="34"/>
  <c r="B504" i="34"/>
  <c r="C504" i="34"/>
  <c r="D504" i="34"/>
  <c r="F504" i="34"/>
  <c r="G504" i="34"/>
  <c r="H504" i="34"/>
  <c r="I504" i="34"/>
  <c r="J504" i="34"/>
  <c r="K504" i="34"/>
  <c r="L504" i="34"/>
  <c r="M504" i="34"/>
  <c r="N504" i="34"/>
  <c r="O504" i="34"/>
  <c r="P504" i="34"/>
  <c r="Q504" i="34"/>
  <c r="R504" i="34"/>
  <c r="S504" i="34"/>
  <c r="T504" i="34"/>
  <c r="U504" i="34"/>
  <c r="V504" i="34"/>
  <c r="W504" i="34"/>
  <c r="X504" i="34"/>
  <c r="Y504" i="34"/>
  <c r="Z504" i="34"/>
  <c r="AA504" i="34"/>
  <c r="AB504" i="34"/>
  <c r="AC504" i="34"/>
  <c r="AD504" i="34"/>
  <c r="B505" i="34"/>
  <c r="C505" i="34"/>
  <c r="D505" i="34"/>
  <c r="F505" i="34"/>
  <c r="G505" i="34"/>
  <c r="H505" i="34"/>
  <c r="I505" i="34"/>
  <c r="J505" i="34"/>
  <c r="K505" i="34"/>
  <c r="L505" i="34"/>
  <c r="M505" i="34"/>
  <c r="N505" i="34"/>
  <c r="O505" i="34"/>
  <c r="P505" i="34"/>
  <c r="Q505" i="34"/>
  <c r="R505" i="34"/>
  <c r="S505" i="34"/>
  <c r="T505" i="34"/>
  <c r="U505" i="34"/>
  <c r="V505" i="34"/>
  <c r="W505" i="34"/>
  <c r="X505" i="34"/>
  <c r="Y505" i="34"/>
  <c r="Z505" i="34"/>
  <c r="AA505" i="34"/>
  <c r="AB505" i="34"/>
  <c r="AC505" i="34"/>
  <c r="AD505" i="34"/>
  <c r="B506" i="34"/>
  <c r="C506" i="34"/>
  <c r="D506" i="34"/>
  <c r="F506" i="34"/>
  <c r="G506" i="34"/>
  <c r="H506" i="34"/>
  <c r="I506" i="34"/>
  <c r="J506" i="34"/>
  <c r="K506" i="34"/>
  <c r="L506" i="34"/>
  <c r="M506" i="34"/>
  <c r="N506" i="34"/>
  <c r="O506" i="34"/>
  <c r="P506" i="34"/>
  <c r="Q506" i="34"/>
  <c r="R506" i="34"/>
  <c r="S506" i="34"/>
  <c r="T506" i="34"/>
  <c r="U506" i="34"/>
  <c r="V506" i="34"/>
  <c r="W506" i="34"/>
  <c r="X506" i="34"/>
  <c r="Y506" i="34"/>
  <c r="Z506" i="34"/>
  <c r="AA506" i="34"/>
  <c r="AB506" i="34"/>
  <c r="AC506" i="34"/>
  <c r="AD506" i="34"/>
  <c r="B507" i="34"/>
  <c r="C507" i="34"/>
  <c r="D507" i="34"/>
  <c r="F507" i="34"/>
  <c r="G507" i="34"/>
  <c r="H507" i="34"/>
  <c r="I507" i="34"/>
  <c r="J507" i="34"/>
  <c r="K507" i="34"/>
  <c r="L507" i="34"/>
  <c r="M507" i="34"/>
  <c r="N507" i="34"/>
  <c r="O507" i="34"/>
  <c r="P507" i="34"/>
  <c r="Q507" i="34"/>
  <c r="R507" i="34"/>
  <c r="S507" i="34"/>
  <c r="T507" i="34"/>
  <c r="U507" i="34"/>
  <c r="V507" i="34"/>
  <c r="W507" i="34"/>
  <c r="X507" i="34"/>
  <c r="Y507" i="34"/>
  <c r="Z507" i="34"/>
  <c r="AA507" i="34"/>
  <c r="AB507" i="34"/>
  <c r="AC507" i="34"/>
  <c r="AD507" i="34"/>
  <c r="B508" i="34"/>
  <c r="C508" i="34"/>
  <c r="D508" i="34"/>
  <c r="F508" i="34"/>
  <c r="G508" i="34"/>
  <c r="H508" i="34"/>
  <c r="I508" i="34"/>
  <c r="J508" i="34"/>
  <c r="K508" i="34"/>
  <c r="L508" i="34"/>
  <c r="M508" i="34"/>
  <c r="N508" i="34"/>
  <c r="O508" i="34"/>
  <c r="P508" i="34"/>
  <c r="Q508" i="34"/>
  <c r="R508" i="34"/>
  <c r="S508" i="34"/>
  <c r="T508" i="34"/>
  <c r="U508" i="34"/>
  <c r="V508" i="34"/>
  <c r="W508" i="34"/>
  <c r="X508" i="34"/>
  <c r="Y508" i="34"/>
  <c r="Z508" i="34"/>
  <c r="AA508" i="34"/>
  <c r="AB508" i="34"/>
  <c r="AC508" i="34"/>
  <c r="AD508" i="34"/>
  <c r="B509" i="34"/>
  <c r="C509" i="34"/>
  <c r="D509" i="34"/>
  <c r="F509" i="34"/>
  <c r="G509" i="34"/>
  <c r="H509" i="34"/>
  <c r="I509" i="34"/>
  <c r="J509" i="34"/>
  <c r="K509" i="34"/>
  <c r="L509" i="34"/>
  <c r="M509" i="34"/>
  <c r="N509" i="34"/>
  <c r="O509" i="34"/>
  <c r="P509" i="34"/>
  <c r="Q509" i="34"/>
  <c r="R509" i="34"/>
  <c r="S509" i="34"/>
  <c r="T509" i="34"/>
  <c r="U509" i="34"/>
  <c r="V509" i="34"/>
  <c r="W509" i="34"/>
  <c r="X509" i="34"/>
  <c r="Y509" i="34"/>
  <c r="Z509" i="34"/>
  <c r="AA509" i="34"/>
  <c r="AB509" i="34"/>
  <c r="AC509" i="34"/>
  <c r="AD509" i="34"/>
  <c r="B510" i="34"/>
  <c r="C510" i="34"/>
  <c r="D510" i="34"/>
  <c r="F510" i="34"/>
  <c r="G510" i="34"/>
  <c r="H510" i="34"/>
  <c r="I510" i="34"/>
  <c r="J510" i="34"/>
  <c r="K510" i="34"/>
  <c r="L510" i="34"/>
  <c r="M510" i="34"/>
  <c r="N510" i="34"/>
  <c r="O510" i="34"/>
  <c r="P510" i="34"/>
  <c r="Q510" i="34"/>
  <c r="R510" i="34"/>
  <c r="S510" i="34"/>
  <c r="T510" i="34"/>
  <c r="U510" i="34"/>
  <c r="V510" i="34"/>
  <c r="W510" i="34"/>
  <c r="X510" i="34"/>
  <c r="Y510" i="34"/>
  <c r="Z510" i="34"/>
  <c r="AA510" i="34"/>
  <c r="AB510" i="34"/>
  <c r="AC510" i="34"/>
  <c r="AD510" i="34"/>
  <c r="B511" i="34"/>
  <c r="C511" i="34"/>
  <c r="D511" i="34"/>
  <c r="F511" i="34"/>
  <c r="G511" i="34"/>
  <c r="H511" i="34"/>
  <c r="I511" i="34"/>
  <c r="J511" i="34"/>
  <c r="K511" i="34"/>
  <c r="L511" i="34"/>
  <c r="M511" i="34"/>
  <c r="N511" i="34"/>
  <c r="O511" i="34"/>
  <c r="P511" i="34"/>
  <c r="Q511" i="34"/>
  <c r="R511" i="34"/>
  <c r="S511" i="34"/>
  <c r="T511" i="34"/>
  <c r="U511" i="34"/>
  <c r="V511" i="34"/>
  <c r="W511" i="34"/>
  <c r="X511" i="34"/>
  <c r="Y511" i="34"/>
  <c r="Z511" i="34"/>
  <c r="AA511" i="34"/>
  <c r="AB511" i="34"/>
  <c r="AC511" i="34"/>
  <c r="AD511" i="34"/>
  <c r="B512" i="34"/>
  <c r="C512" i="34"/>
  <c r="D512" i="34"/>
  <c r="F512" i="34"/>
  <c r="G512" i="34"/>
  <c r="H512" i="34"/>
  <c r="I512" i="34"/>
  <c r="J512" i="34"/>
  <c r="K512" i="34"/>
  <c r="L512" i="34"/>
  <c r="M512" i="34"/>
  <c r="N512" i="34"/>
  <c r="O512" i="34"/>
  <c r="P512" i="34"/>
  <c r="Q512" i="34"/>
  <c r="R512" i="34"/>
  <c r="S512" i="34"/>
  <c r="T512" i="34"/>
  <c r="U512" i="34"/>
  <c r="V512" i="34"/>
  <c r="W512" i="34"/>
  <c r="X512" i="34"/>
  <c r="Y512" i="34"/>
  <c r="Z512" i="34"/>
  <c r="AA512" i="34"/>
  <c r="AB512" i="34"/>
  <c r="AC512" i="34"/>
  <c r="AD512" i="34"/>
  <c r="B513" i="34"/>
  <c r="C513" i="34"/>
  <c r="D513" i="34"/>
  <c r="F513" i="34"/>
  <c r="G513" i="34"/>
  <c r="H513" i="34"/>
  <c r="I513" i="34"/>
  <c r="J513" i="34"/>
  <c r="K513" i="34"/>
  <c r="L513" i="34"/>
  <c r="M513" i="34"/>
  <c r="N513" i="34"/>
  <c r="O513" i="34"/>
  <c r="P513" i="34"/>
  <c r="Q513" i="34"/>
  <c r="R513" i="34"/>
  <c r="S513" i="34"/>
  <c r="T513" i="34"/>
  <c r="U513" i="34"/>
  <c r="V513" i="34"/>
  <c r="W513" i="34"/>
  <c r="X513" i="34"/>
  <c r="Y513" i="34"/>
  <c r="Z513" i="34"/>
  <c r="AA513" i="34"/>
  <c r="AB513" i="34"/>
  <c r="AC513" i="34"/>
  <c r="AD513" i="34"/>
  <c r="B514" i="34"/>
  <c r="C514" i="34"/>
  <c r="D514" i="34"/>
  <c r="F514" i="34"/>
  <c r="G514" i="34"/>
  <c r="H514" i="34"/>
  <c r="I514" i="34"/>
  <c r="J514" i="34"/>
  <c r="K514" i="34"/>
  <c r="L514" i="34"/>
  <c r="M514" i="34"/>
  <c r="N514" i="34"/>
  <c r="O514" i="34"/>
  <c r="P514" i="34"/>
  <c r="Q514" i="34"/>
  <c r="R514" i="34"/>
  <c r="S514" i="34"/>
  <c r="T514" i="34"/>
  <c r="U514" i="34"/>
  <c r="V514" i="34"/>
  <c r="W514" i="34"/>
  <c r="X514" i="34"/>
  <c r="Y514" i="34"/>
  <c r="Z514" i="34"/>
  <c r="AA514" i="34"/>
  <c r="AB514" i="34"/>
  <c r="AC514" i="34"/>
  <c r="AD514" i="34"/>
  <c r="B515" i="34"/>
  <c r="C515" i="34"/>
  <c r="D515" i="34"/>
  <c r="F515" i="34"/>
  <c r="G515" i="34"/>
  <c r="H515" i="34"/>
  <c r="I515" i="34"/>
  <c r="J515" i="34"/>
  <c r="K515" i="34"/>
  <c r="L515" i="34"/>
  <c r="M515" i="34"/>
  <c r="N515" i="34"/>
  <c r="O515" i="34"/>
  <c r="P515" i="34"/>
  <c r="Q515" i="34"/>
  <c r="R515" i="34"/>
  <c r="S515" i="34"/>
  <c r="T515" i="34"/>
  <c r="U515" i="34"/>
  <c r="V515" i="34"/>
  <c r="W515" i="34"/>
  <c r="X515" i="34"/>
  <c r="Y515" i="34"/>
  <c r="Z515" i="34"/>
  <c r="AA515" i="34"/>
  <c r="AB515" i="34"/>
  <c r="AC515" i="34"/>
  <c r="AD515" i="34"/>
  <c r="B516" i="34"/>
  <c r="C516" i="34"/>
  <c r="D516" i="34"/>
  <c r="F516" i="34"/>
  <c r="G516" i="34"/>
  <c r="H516" i="34"/>
  <c r="I516" i="34"/>
  <c r="J516" i="34"/>
  <c r="K516" i="34"/>
  <c r="L516" i="34"/>
  <c r="M516" i="34"/>
  <c r="N516" i="34"/>
  <c r="O516" i="34"/>
  <c r="P516" i="34"/>
  <c r="Q516" i="34"/>
  <c r="R516" i="34"/>
  <c r="S516" i="34"/>
  <c r="T516" i="34"/>
  <c r="U516" i="34"/>
  <c r="V516" i="34"/>
  <c r="W516" i="34"/>
  <c r="X516" i="34"/>
  <c r="Y516" i="34"/>
  <c r="Z516" i="34"/>
  <c r="AA516" i="34"/>
  <c r="AB516" i="34"/>
  <c r="AC516" i="34"/>
  <c r="AD516" i="34"/>
  <c r="B517" i="34"/>
  <c r="C517" i="34"/>
  <c r="D517" i="34"/>
  <c r="F517" i="34"/>
  <c r="G517" i="34"/>
  <c r="H517" i="34"/>
  <c r="I517" i="34"/>
  <c r="J517" i="34"/>
  <c r="K517" i="34"/>
  <c r="L517" i="34"/>
  <c r="M517" i="34"/>
  <c r="N517" i="34"/>
  <c r="O517" i="34"/>
  <c r="P517" i="34"/>
  <c r="Q517" i="34"/>
  <c r="R517" i="34"/>
  <c r="S517" i="34"/>
  <c r="T517" i="34"/>
  <c r="U517" i="34"/>
  <c r="V517" i="34"/>
  <c r="W517" i="34"/>
  <c r="X517" i="34"/>
  <c r="Y517" i="34"/>
  <c r="Z517" i="34"/>
  <c r="AA517" i="34"/>
  <c r="AB517" i="34"/>
  <c r="AC517" i="34"/>
  <c r="AD517" i="34"/>
  <c r="B518" i="34"/>
  <c r="C518" i="34"/>
  <c r="D518" i="34"/>
  <c r="F518" i="34"/>
  <c r="G518" i="34"/>
  <c r="H518" i="34"/>
  <c r="I518" i="34"/>
  <c r="J518" i="34"/>
  <c r="K518" i="34"/>
  <c r="L518" i="34"/>
  <c r="M518" i="34"/>
  <c r="N518" i="34"/>
  <c r="O518" i="34"/>
  <c r="P518" i="34"/>
  <c r="Q518" i="34"/>
  <c r="R518" i="34"/>
  <c r="S518" i="34"/>
  <c r="T518" i="34"/>
  <c r="U518" i="34"/>
  <c r="V518" i="34"/>
  <c r="W518" i="34"/>
  <c r="X518" i="34"/>
  <c r="Y518" i="34"/>
  <c r="Z518" i="34"/>
  <c r="AA518" i="34"/>
  <c r="AB518" i="34"/>
  <c r="AC518" i="34"/>
  <c r="AD518" i="34"/>
  <c r="B519" i="34"/>
  <c r="C519" i="34"/>
  <c r="D519" i="34"/>
  <c r="F519" i="34"/>
  <c r="G519" i="34"/>
  <c r="H519" i="34"/>
  <c r="I519" i="34"/>
  <c r="J519" i="34"/>
  <c r="K519" i="34"/>
  <c r="L519" i="34"/>
  <c r="M519" i="34"/>
  <c r="N519" i="34"/>
  <c r="O519" i="34"/>
  <c r="P519" i="34"/>
  <c r="Q519" i="34"/>
  <c r="R519" i="34"/>
  <c r="S519" i="34"/>
  <c r="T519" i="34"/>
  <c r="U519" i="34"/>
  <c r="V519" i="34"/>
  <c r="W519" i="34"/>
  <c r="X519" i="34"/>
  <c r="Y519" i="34"/>
  <c r="Z519" i="34"/>
  <c r="AA519" i="34"/>
  <c r="AB519" i="34"/>
  <c r="AC519" i="34"/>
  <c r="AD519" i="34"/>
  <c r="B520" i="34"/>
  <c r="C520" i="34"/>
  <c r="D520" i="34"/>
  <c r="F520" i="34"/>
  <c r="G520" i="34"/>
  <c r="H520" i="34"/>
  <c r="I520" i="34"/>
  <c r="J520" i="34"/>
  <c r="K520" i="34"/>
  <c r="L520" i="34"/>
  <c r="M520" i="34"/>
  <c r="N520" i="34"/>
  <c r="O520" i="34"/>
  <c r="P520" i="34"/>
  <c r="Q520" i="34"/>
  <c r="R520" i="34"/>
  <c r="S520" i="34"/>
  <c r="T520" i="34"/>
  <c r="U520" i="34"/>
  <c r="V520" i="34"/>
  <c r="W520" i="34"/>
  <c r="X520" i="34"/>
  <c r="Y520" i="34"/>
  <c r="Z520" i="34"/>
  <c r="AA520" i="34"/>
  <c r="AB520" i="34"/>
  <c r="AC520" i="34"/>
  <c r="AD520" i="34"/>
  <c r="B521" i="34"/>
  <c r="C521" i="34"/>
  <c r="D521" i="34"/>
  <c r="F521" i="34"/>
  <c r="G521" i="34"/>
  <c r="H521" i="34"/>
  <c r="I521" i="34"/>
  <c r="J521" i="34"/>
  <c r="K521" i="34"/>
  <c r="L521" i="34"/>
  <c r="M521" i="34"/>
  <c r="N521" i="34"/>
  <c r="O521" i="34"/>
  <c r="P521" i="34"/>
  <c r="Q521" i="34"/>
  <c r="R521" i="34"/>
  <c r="S521" i="34"/>
  <c r="T521" i="34"/>
  <c r="U521" i="34"/>
  <c r="V521" i="34"/>
  <c r="W521" i="34"/>
  <c r="X521" i="34"/>
  <c r="Y521" i="34"/>
  <c r="Z521" i="34"/>
  <c r="AA521" i="34"/>
  <c r="AB521" i="34"/>
  <c r="AC521" i="34"/>
  <c r="AD521" i="34"/>
  <c r="B522" i="34"/>
  <c r="C522" i="34"/>
  <c r="D522" i="34"/>
  <c r="F522" i="34"/>
  <c r="G522" i="34"/>
  <c r="H522" i="34"/>
  <c r="I522" i="34"/>
  <c r="J522" i="34"/>
  <c r="K522" i="34"/>
  <c r="L522" i="34"/>
  <c r="M522" i="34"/>
  <c r="N522" i="34"/>
  <c r="O522" i="34"/>
  <c r="P522" i="34"/>
  <c r="Q522" i="34"/>
  <c r="R522" i="34"/>
  <c r="S522" i="34"/>
  <c r="T522" i="34"/>
  <c r="U522" i="34"/>
  <c r="V522" i="34"/>
  <c r="W522" i="34"/>
  <c r="X522" i="34"/>
  <c r="Y522" i="34"/>
  <c r="Z522" i="34"/>
  <c r="AA522" i="34"/>
  <c r="AB522" i="34"/>
  <c r="AC522" i="34"/>
  <c r="AD522" i="34"/>
  <c r="B523" i="34"/>
  <c r="C523" i="34"/>
  <c r="D523" i="34"/>
  <c r="F523" i="34"/>
  <c r="G523" i="34"/>
  <c r="H523" i="34"/>
  <c r="I523" i="34"/>
  <c r="J523" i="34"/>
  <c r="K523" i="34"/>
  <c r="L523" i="34"/>
  <c r="M523" i="34"/>
  <c r="N523" i="34"/>
  <c r="O523" i="34"/>
  <c r="P523" i="34"/>
  <c r="Q523" i="34"/>
  <c r="R523" i="34"/>
  <c r="S523" i="34"/>
  <c r="T523" i="34"/>
  <c r="U523" i="34"/>
  <c r="V523" i="34"/>
  <c r="W523" i="34"/>
  <c r="X523" i="34"/>
  <c r="Y523" i="34"/>
  <c r="Z523" i="34"/>
  <c r="AA523" i="34"/>
  <c r="AB523" i="34"/>
  <c r="AC523" i="34"/>
  <c r="AD523" i="34"/>
  <c r="B524" i="34"/>
  <c r="C524" i="34"/>
  <c r="D524" i="34"/>
  <c r="F524" i="34"/>
  <c r="G524" i="34"/>
  <c r="H524" i="34"/>
  <c r="I524" i="34"/>
  <c r="J524" i="34"/>
  <c r="K524" i="34"/>
  <c r="L524" i="34"/>
  <c r="M524" i="34"/>
  <c r="N524" i="34"/>
  <c r="O524" i="34"/>
  <c r="P524" i="34"/>
  <c r="Q524" i="34"/>
  <c r="R524" i="34"/>
  <c r="S524" i="34"/>
  <c r="T524" i="34"/>
  <c r="U524" i="34"/>
  <c r="V524" i="34"/>
  <c r="W524" i="34"/>
  <c r="X524" i="34"/>
  <c r="Y524" i="34"/>
  <c r="Z524" i="34"/>
  <c r="AA524" i="34"/>
  <c r="AB524" i="34"/>
  <c r="AC524" i="34"/>
  <c r="AD524" i="34"/>
  <c r="B525" i="34"/>
  <c r="C525" i="34"/>
  <c r="D525" i="34"/>
  <c r="F525" i="34"/>
  <c r="G525" i="34"/>
  <c r="H525" i="34"/>
  <c r="I525" i="34"/>
  <c r="J525" i="34"/>
  <c r="K525" i="34"/>
  <c r="L525" i="34"/>
  <c r="M525" i="34"/>
  <c r="N525" i="34"/>
  <c r="O525" i="34"/>
  <c r="P525" i="34"/>
  <c r="Q525" i="34"/>
  <c r="R525" i="34"/>
  <c r="S525" i="34"/>
  <c r="T525" i="34"/>
  <c r="U525" i="34"/>
  <c r="V525" i="34"/>
  <c r="W525" i="34"/>
  <c r="X525" i="34"/>
  <c r="Y525" i="34"/>
  <c r="Z525" i="34"/>
  <c r="AA525" i="34"/>
  <c r="AB525" i="34"/>
  <c r="AC525" i="34"/>
  <c r="AD525" i="34"/>
  <c r="B526" i="34"/>
  <c r="C526" i="34"/>
  <c r="D526" i="34"/>
  <c r="F526" i="34"/>
  <c r="G526" i="34"/>
  <c r="H526" i="34"/>
  <c r="I526" i="34"/>
  <c r="J526" i="34"/>
  <c r="K526" i="34"/>
  <c r="L526" i="34"/>
  <c r="M526" i="34"/>
  <c r="N526" i="34"/>
  <c r="O526" i="34"/>
  <c r="P526" i="34"/>
  <c r="Q526" i="34"/>
  <c r="R526" i="34"/>
  <c r="S526" i="34"/>
  <c r="T526" i="34"/>
  <c r="U526" i="34"/>
  <c r="V526" i="34"/>
  <c r="W526" i="34"/>
  <c r="X526" i="34"/>
  <c r="Y526" i="34"/>
  <c r="Z526" i="34"/>
  <c r="AA526" i="34"/>
  <c r="AB526" i="34"/>
  <c r="AC526" i="34"/>
  <c r="AD526" i="34"/>
  <c r="B527" i="34"/>
  <c r="C527" i="34"/>
  <c r="D527" i="34"/>
  <c r="F527" i="34"/>
  <c r="G527" i="34"/>
  <c r="H527" i="34"/>
  <c r="I527" i="34"/>
  <c r="J527" i="34"/>
  <c r="K527" i="34"/>
  <c r="L527" i="34"/>
  <c r="M527" i="34"/>
  <c r="N527" i="34"/>
  <c r="O527" i="34"/>
  <c r="P527" i="34"/>
  <c r="Q527" i="34"/>
  <c r="R527" i="34"/>
  <c r="S527" i="34"/>
  <c r="T527" i="34"/>
  <c r="U527" i="34"/>
  <c r="V527" i="34"/>
  <c r="W527" i="34"/>
  <c r="X527" i="34"/>
  <c r="Y527" i="34"/>
  <c r="Z527" i="34"/>
  <c r="AA527" i="34"/>
  <c r="AB527" i="34"/>
  <c r="AC527" i="34"/>
  <c r="AD527" i="34"/>
  <c r="B528" i="34"/>
  <c r="C528" i="34"/>
  <c r="D528" i="34"/>
  <c r="F528" i="34"/>
  <c r="G528" i="34"/>
  <c r="H528" i="34"/>
  <c r="I528" i="34"/>
  <c r="J528" i="34"/>
  <c r="K528" i="34"/>
  <c r="L528" i="34"/>
  <c r="M528" i="34"/>
  <c r="N528" i="34"/>
  <c r="O528" i="34"/>
  <c r="P528" i="34"/>
  <c r="Q528" i="34"/>
  <c r="R528" i="34"/>
  <c r="S528" i="34"/>
  <c r="T528" i="34"/>
  <c r="U528" i="34"/>
  <c r="V528" i="34"/>
  <c r="W528" i="34"/>
  <c r="X528" i="34"/>
  <c r="Y528" i="34"/>
  <c r="Z528" i="34"/>
  <c r="AA528" i="34"/>
  <c r="AB528" i="34"/>
  <c r="AC528" i="34"/>
  <c r="AD528" i="34"/>
  <c r="B529" i="34"/>
  <c r="C529" i="34"/>
  <c r="D529" i="34"/>
  <c r="F529" i="34"/>
  <c r="G529" i="34"/>
  <c r="H529" i="34"/>
  <c r="I529" i="34"/>
  <c r="J529" i="34"/>
  <c r="K529" i="34"/>
  <c r="L529" i="34"/>
  <c r="M529" i="34"/>
  <c r="N529" i="34"/>
  <c r="O529" i="34"/>
  <c r="P529" i="34"/>
  <c r="Q529" i="34"/>
  <c r="R529" i="34"/>
  <c r="S529" i="34"/>
  <c r="T529" i="34"/>
  <c r="U529" i="34"/>
  <c r="V529" i="34"/>
  <c r="W529" i="34"/>
  <c r="X529" i="34"/>
  <c r="Y529" i="34"/>
  <c r="Z529" i="34"/>
  <c r="AA529" i="34"/>
  <c r="AB529" i="34"/>
  <c r="AC529" i="34"/>
  <c r="AD529" i="34"/>
  <c r="B530" i="34"/>
  <c r="C530" i="34"/>
  <c r="D530" i="34"/>
  <c r="F530" i="34"/>
  <c r="G530" i="34"/>
  <c r="H530" i="34"/>
  <c r="I530" i="34"/>
  <c r="J530" i="34"/>
  <c r="K530" i="34"/>
  <c r="L530" i="34"/>
  <c r="M530" i="34"/>
  <c r="N530" i="34"/>
  <c r="O530" i="34"/>
  <c r="P530" i="34"/>
  <c r="Q530" i="34"/>
  <c r="R530" i="34"/>
  <c r="S530" i="34"/>
  <c r="T530" i="34"/>
  <c r="U530" i="34"/>
  <c r="V530" i="34"/>
  <c r="W530" i="34"/>
  <c r="X530" i="34"/>
  <c r="Y530" i="34"/>
  <c r="Z530" i="34"/>
  <c r="AA530" i="34"/>
  <c r="AB530" i="34"/>
  <c r="AC530" i="34"/>
  <c r="AD530" i="34"/>
  <c r="B531" i="34"/>
  <c r="C531" i="34"/>
  <c r="D531" i="34"/>
  <c r="F531" i="34"/>
  <c r="G531" i="34"/>
  <c r="H531" i="34"/>
  <c r="I531" i="34"/>
  <c r="J531" i="34"/>
  <c r="K531" i="34"/>
  <c r="L531" i="34"/>
  <c r="M531" i="34"/>
  <c r="N531" i="34"/>
  <c r="O531" i="34"/>
  <c r="P531" i="34"/>
  <c r="Q531" i="34"/>
  <c r="R531" i="34"/>
  <c r="S531" i="34"/>
  <c r="T531" i="34"/>
  <c r="U531" i="34"/>
  <c r="V531" i="34"/>
  <c r="W531" i="34"/>
  <c r="X531" i="34"/>
  <c r="Y531" i="34"/>
  <c r="Z531" i="34"/>
  <c r="AA531" i="34"/>
  <c r="AB531" i="34"/>
  <c r="AC531" i="34"/>
  <c r="AD531" i="34"/>
  <c r="B532" i="34"/>
  <c r="C532" i="34"/>
  <c r="D532" i="34"/>
  <c r="F532" i="34"/>
  <c r="G532" i="34"/>
  <c r="H532" i="34"/>
  <c r="I532" i="34"/>
  <c r="J532" i="34"/>
  <c r="K532" i="34"/>
  <c r="L532" i="34"/>
  <c r="M532" i="34"/>
  <c r="N532" i="34"/>
  <c r="O532" i="34"/>
  <c r="P532" i="34"/>
  <c r="Q532" i="34"/>
  <c r="R532" i="34"/>
  <c r="S532" i="34"/>
  <c r="T532" i="34"/>
  <c r="U532" i="34"/>
  <c r="V532" i="34"/>
  <c r="W532" i="34"/>
  <c r="X532" i="34"/>
  <c r="Y532" i="34"/>
  <c r="Z532" i="34"/>
  <c r="AA532" i="34"/>
  <c r="AB532" i="34"/>
  <c r="AC532" i="34"/>
  <c r="AD532" i="34"/>
  <c r="B533" i="34"/>
  <c r="C533" i="34"/>
  <c r="D533" i="34"/>
  <c r="F533" i="34"/>
  <c r="G533" i="34"/>
  <c r="H533" i="34"/>
  <c r="I533" i="34"/>
  <c r="J533" i="34"/>
  <c r="K533" i="34"/>
  <c r="L533" i="34"/>
  <c r="M533" i="34"/>
  <c r="N533" i="34"/>
  <c r="O533" i="34"/>
  <c r="P533" i="34"/>
  <c r="Q533" i="34"/>
  <c r="R533" i="34"/>
  <c r="S533" i="34"/>
  <c r="T533" i="34"/>
  <c r="U533" i="34"/>
  <c r="V533" i="34"/>
  <c r="W533" i="34"/>
  <c r="X533" i="34"/>
  <c r="Y533" i="34"/>
  <c r="Z533" i="34"/>
  <c r="AA533" i="34"/>
  <c r="AB533" i="34"/>
  <c r="AC533" i="34"/>
  <c r="AD533" i="34"/>
  <c r="B534" i="34"/>
  <c r="C534" i="34"/>
  <c r="D534" i="34"/>
  <c r="F534" i="34"/>
  <c r="G534" i="34"/>
  <c r="H534" i="34"/>
  <c r="I534" i="34"/>
  <c r="J534" i="34"/>
  <c r="K534" i="34"/>
  <c r="L534" i="34"/>
  <c r="M534" i="34"/>
  <c r="N534" i="34"/>
  <c r="O534" i="34"/>
  <c r="P534" i="34"/>
  <c r="Q534" i="34"/>
  <c r="R534" i="34"/>
  <c r="S534" i="34"/>
  <c r="T534" i="34"/>
  <c r="U534" i="34"/>
  <c r="V534" i="34"/>
  <c r="W534" i="34"/>
  <c r="X534" i="34"/>
  <c r="Y534" i="34"/>
  <c r="Z534" i="34"/>
  <c r="AA534" i="34"/>
  <c r="AB534" i="34"/>
  <c r="AC534" i="34"/>
  <c r="AD534" i="34"/>
  <c r="B535" i="34"/>
  <c r="C535" i="34"/>
  <c r="D535" i="34"/>
  <c r="F535" i="34"/>
  <c r="G535" i="34"/>
  <c r="H535" i="34"/>
  <c r="I535" i="34"/>
  <c r="J535" i="34"/>
  <c r="K535" i="34"/>
  <c r="L535" i="34"/>
  <c r="M535" i="34"/>
  <c r="N535" i="34"/>
  <c r="O535" i="34"/>
  <c r="P535" i="34"/>
  <c r="Q535" i="34"/>
  <c r="R535" i="34"/>
  <c r="S535" i="34"/>
  <c r="T535" i="34"/>
  <c r="U535" i="34"/>
  <c r="V535" i="34"/>
  <c r="W535" i="34"/>
  <c r="X535" i="34"/>
  <c r="Y535" i="34"/>
  <c r="Z535" i="34"/>
  <c r="AA535" i="34"/>
  <c r="AB535" i="34"/>
  <c r="AC535" i="34"/>
  <c r="AD535" i="34"/>
  <c r="B536" i="34"/>
  <c r="C536" i="34"/>
  <c r="D536" i="34"/>
  <c r="F536" i="34"/>
  <c r="G536" i="34"/>
  <c r="H536" i="34"/>
  <c r="I536" i="34"/>
  <c r="J536" i="34"/>
  <c r="K536" i="34"/>
  <c r="L536" i="34"/>
  <c r="M536" i="34"/>
  <c r="N536" i="34"/>
  <c r="O536" i="34"/>
  <c r="P536" i="34"/>
  <c r="Q536" i="34"/>
  <c r="R536" i="34"/>
  <c r="S536" i="34"/>
  <c r="T536" i="34"/>
  <c r="U536" i="34"/>
  <c r="V536" i="34"/>
  <c r="W536" i="34"/>
  <c r="X536" i="34"/>
  <c r="Y536" i="34"/>
  <c r="Z536" i="34"/>
  <c r="AA536" i="34"/>
  <c r="AB536" i="34"/>
  <c r="AC536" i="34"/>
  <c r="AD536" i="34"/>
  <c r="B537" i="34"/>
  <c r="C537" i="34"/>
  <c r="D537" i="34"/>
  <c r="F537" i="34"/>
  <c r="G537" i="34"/>
  <c r="H537" i="34"/>
  <c r="I537" i="34"/>
  <c r="J537" i="34"/>
  <c r="K537" i="34"/>
  <c r="L537" i="34"/>
  <c r="M537" i="34"/>
  <c r="N537" i="34"/>
  <c r="O537" i="34"/>
  <c r="P537" i="34"/>
  <c r="Q537" i="34"/>
  <c r="R537" i="34"/>
  <c r="S537" i="34"/>
  <c r="T537" i="34"/>
  <c r="U537" i="34"/>
  <c r="V537" i="34"/>
  <c r="W537" i="34"/>
  <c r="X537" i="34"/>
  <c r="Y537" i="34"/>
  <c r="Z537" i="34"/>
  <c r="AA537" i="34"/>
  <c r="AB537" i="34"/>
  <c r="AC537" i="34"/>
  <c r="AD537" i="34"/>
  <c r="B675" i="34"/>
  <c r="C675" i="34"/>
  <c r="D675" i="34"/>
  <c r="F675" i="34"/>
  <c r="G675" i="34"/>
  <c r="H675" i="34"/>
  <c r="I675" i="34"/>
  <c r="J675" i="34"/>
  <c r="K675" i="34"/>
  <c r="L675" i="34"/>
  <c r="M675" i="34"/>
  <c r="N675" i="34"/>
  <c r="O675" i="34"/>
  <c r="P675" i="34"/>
  <c r="Q675" i="34"/>
  <c r="R675" i="34"/>
  <c r="S675" i="34"/>
  <c r="T675" i="34"/>
  <c r="U675" i="34"/>
  <c r="V675" i="34"/>
  <c r="W675" i="34"/>
  <c r="X675" i="34"/>
  <c r="Y675" i="34"/>
  <c r="Z675" i="34"/>
  <c r="AA675" i="34"/>
  <c r="AB675" i="34"/>
  <c r="AC675" i="34"/>
  <c r="AD675" i="34"/>
  <c r="B676" i="34"/>
  <c r="C676" i="34"/>
  <c r="D676" i="34"/>
  <c r="F676" i="34"/>
  <c r="G676" i="34"/>
  <c r="H676" i="34"/>
  <c r="I676" i="34"/>
  <c r="J676" i="34"/>
  <c r="K676" i="34"/>
  <c r="L676" i="34"/>
  <c r="M676" i="34"/>
  <c r="N676" i="34"/>
  <c r="O676" i="34"/>
  <c r="P676" i="34"/>
  <c r="Q676" i="34"/>
  <c r="R676" i="34"/>
  <c r="S676" i="34"/>
  <c r="T676" i="34"/>
  <c r="U676" i="34"/>
  <c r="V676" i="34"/>
  <c r="W676" i="34"/>
  <c r="X676" i="34"/>
  <c r="Y676" i="34"/>
  <c r="Z676" i="34"/>
  <c r="AA676" i="34"/>
  <c r="AB676" i="34"/>
  <c r="AC676" i="34"/>
  <c r="AD676" i="34"/>
  <c r="B677" i="34"/>
  <c r="C677" i="34"/>
  <c r="D677" i="34"/>
  <c r="F677" i="34"/>
  <c r="G677" i="34"/>
  <c r="H677" i="34"/>
  <c r="I677" i="34"/>
  <c r="J677" i="34"/>
  <c r="K677" i="34"/>
  <c r="L677" i="34"/>
  <c r="M677" i="34"/>
  <c r="N677" i="34"/>
  <c r="O677" i="34"/>
  <c r="P677" i="34"/>
  <c r="Q677" i="34"/>
  <c r="R677" i="34"/>
  <c r="S677" i="34"/>
  <c r="T677" i="34"/>
  <c r="U677" i="34"/>
  <c r="V677" i="34"/>
  <c r="W677" i="34"/>
  <c r="X677" i="34"/>
  <c r="Y677" i="34"/>
  <c r="Z677" i="34"/>
  <c r="AA677" i="34"/>
  <c r="AB677" i="34"/>
  <c r="AC677" i="34"/>
  <c r="AD677" i="34"/>
  <c r="B678" i="34"/>
  <c r="C678" i="34"/>
  <c r="D678" i="34"/>
  <c r="F678" i="34"/>
  <c r="G678" i="34"/>
  <c r="H678" i="34"/>
  <c r="I678" i="34"/>
  <c r="J678" i="34"/>
  <c r="K678" i="34"/>
  <c r="L678" i="34"/>
  <c r="M678" i="34"/>
  <c r="N678" i="34"/>
  <c r="O678" i="34"/>
  <c r="P678" i="34"/>
  <c r="Q678" i="34"/>
  <c r="R678" i="34"/>
  <c r="S678" i="34"/>
  <c r="T678" i="34"/>
  <c r="U678" i="34"/>
  <c r="V678" i="34"/>
  <c r="W678" i="34"/>
  <c r="X678" i="34"/>
  <c r="Y678" i="34"/>
  <c r="Z678" i="34"/>
  <c r="AA678" i="34"/>
  <c r="AB678" i="34"/>
  <c r="AC678" i="34"/>
  <c r="AD678" i="34"/>
  <c r="B679" i="34"/>
  <c r="C679" i="34"/>
  <c r="D679" i="34"/>
  <c r="F679" i="34"/>
  <c r="G679" i="34"/>
  <c r="H679" i="34"/>
  <c r="I679" i="34"/>
  <c r="J679" i="34"/>
  <c r="K679" i="34"/>
  <c r="L679" i="34"/>
  <c r="M679" i="34"/>
  <c r="N679" i="34"/>
  <c r="O679" i="34"/>
  <c r="P679" i="34"/>
  <c r="Q679" i="34"/>
  <c r="R679" i="34"/>
  <c r="S679" i="34"/>
  <c r="T679" i="34"/>
  <c r="U679" i="34"/>
  <c r="V679" i="34"/>
  <c r="W679" i="34"/>
  <c r="X679" i="34"/>
  <c r="Y679" i="34"/>
  <c r="Z679" i="34"/>
  <c r="AA679" i="34"/>
  <c r="AB679" i="34"/>
  <c r="AC679" i="34"/>
  <c r="AD679" i="34"/>
  <c r="B680" i="34"/>
  <c r="C680" i="34"/>
  <c r="D680" i="34"/>
  <c r="F680" i="34"/>
  <c r="G680" i="34"/>
  <c r="H680" i="34"/>
  <c r="I680" i="34"/>
  <c r="J680" i="34"/>
  <c r="K680" i="34"/>
  <c r="L680" i="34"/>
  <c r="M680" i="34"/>
  <c r="N680" i="34"/>
  <c r="O680" i="34"/>
  <c r="P680" i="34"/>
  <c r="Q680" i="34"/>
  <c r="R680" i="34"/>
  <c r="S680" i="34"/>
  <c r="T680" i="34"/>
  <c r="U680" i="34"/>
  <c r="V680" i="34"/>
  <c r="W680" i="34"/>
  <c r="X680" i="34"/>
  <c r="Y680" i="34"/>
  <c r="Z680" i="34"/>
  <c r="AA680" i="34"/>
  <c r="AB680" i="34"/>
  <c r="AC680" i="34"/>
  <c r="AD680" i="34"/>
  <c r="B681" i="34"/>
  <c r="C681" i="34"/>
  <c r="D681" i="34"/>
  <c r="F681" i="34"/>
  <c r="G681" i="34"/>
  <c r="H681" i="34"/>
  <c r="I681" i="34"/>
  <c r="J681" i="34"/>
  <c r="K681" i="34"/>
  <c r="L681" i="34"/>
  <c r="M681" i="34"/>
  <c r="N681" i="34"/>
  <c r="O681" i="34"/>
  <c r="P681" i="34"/>
  <c r="Q681" i="34"/>
  <c r="R681" i="34"/>
  <c r="S681" i="34"/>
  <c r="T681" i="34"/>
  <c r="U681" i="34"/>
  <c r="V681" i="34"/>
  <c r="W681" i="34"/>
  <c r="X681" i="34"/>
  <c r="Y681" i="34"/>
  <c r="Z681" i="34"/>
  <c r="AA681" i="34"/>
  <c r="AB681" i="34"/>
  <c r="AC681" i="34"/>
  <c r="AD681" i="34"/>
  <c r="B682" i="34"/>
  <c r="C682" i="34"/>
  <c r="D682" i="34"/>
  <c r="F682" i="34"/>
  <c r="G682" i="34"/>
  <c r="H682" i="34"/>
  <c r="I682" i="34"/>
  <c r="J682" i="34"/>
  <c r="K682" i="34"/>
  <c r="L682" i="34"/>
  <c r="M682" i="34"/>
  <c r="N682" i="34"/>
  <c r="O682" i="34"/>
  <c r="P682" i="34"/>
  <c r="Q682" i="34"/>
  <c r="R682" i="34"/>
  <c r="S682" i="34"/>
  <c r="T682" i="34"/>
  <c r="U682" i="34"/>
  <c r="V682" i="34"/>
  <c r="W682" i="34"/>
  <c r="X682" i="34"/>
  <c r="Y682" i="34"/>
  <c r="Z682" i="34"/>
  <c r="AA682" i="34"/>
  <c r="AB682" i="34"/>
  <c r="AC682" i="34"/>
  <c r="AD682" i="34"/>
  <c r="B683" i="34"/>
  <c r="C683" i="34"/>
  <c r="D683" i="34"/>
  <c r="F683" i="34"/>
  <c r="G683" i="34"/>
  <c r="H683" i="34"/>
  <c r="I683" i="34"/>
  <c r="J683" i="34"/>
  <c r="K683" i="34"/>
  <c r="L683" i="34"/>
  <c r="M683" i="34"/>
  <c r="N683" i="34"/>
  <c r="O683" i="34"/>
  <c r="P683" i="34"/>
  <c r="Q683" i="34"/>
  <c r="R683" i="34"/>
  <c r="S683" i="34"/>
  <c r="T683" i="34"/>
  <c r="U683" i="34"/>
  <c r="V683" i="34"/>
  <c r="W683" i="34"/>
  <c r="X683" i="34"/>
  <c r="Y683" i="34"/>
  <c r="Z683" i="34"/>
  <c r="AA683" i="34"/>
  <c r="AB683" i="34"/>
  <c r="AC683" i="34"/>
  <c r="AD683" i="34"/>
  <c r="B684" i="34"/>
  <c r="C684" i="34"/>
  <c r="D684" i="34"/>
  <c r="F684" i="34"/>
  <c r="G684" i="34"/>
  <c r="H684" i="34"/>
  <c r="I684" i="34"/>
  <c r="J684" i="34"/>
  <c r="K684" i="34"/>
  <c r="L684" i="34"/>
  <c r="M684" i="34"/>
  <c r="N684" i="34"/>
  <c r="O684" i="34"/>
  <c r="P684" i="34"/>
  <c r="Q684" i="34"/>
  <c r="R684" i="34"/>
  <c r="S684" i="34"/>
  <c r="T684" i="34"/>
  <c r="U684" i="34"/>
  <c r="V684" i="34"/>
  <c r="W684" i="34"/>
  <c r="X684" i="34"/>
  <c r="Y684" i="34"/>
  <c r="Z684" i="34"/>
  <c r="AA684" i="34"/>
  <c r="AB684" i="34"/>
  <c r="AC684" i="34"/>
  <c r="AD684" i="34"/>
  <c r="B685" i="34"/>
  <c r="C685" i="34"/>
  <c r="D685" i="34"/>
  <c r="F685" i="34"/>
  <c r="G685" i="34"/>
  <c r="H685" i="34"/>
  <c r="I685" i="34"/>
  <c r="J685" i="34"/>
  <c r="K685" i="34"/>
  <c r="L685" i="34"/>
  <c r="M685" i="34"/>
  <c r="N685" i="34"/>
  <c r="O685" i="34"/>
  <c r="P685" i="34"/>
  <c r="Q685" i="34"/>
  <c r="R685" i="34"/>
  <c r="S685" i="34"/>
  <c r="T685" i="34"/>
  <c r="U685" i="34"/>
  <c r="V685" i="34"/>
  <c r="W685" i="34"/>
  <c r="X685" i="34"/>
  <c r="Y685" i="34"/>
  <c r="Z685" i="34"/>
  <c r="AA685" i="34"/>
  <c r="AB685" i="34"/>
  <c r="AC685" i="34"/>
  <c r="AD685" i="34"/>
  <c r="B686" i="34"/>
  <c r="C686" i="34"/>
  <c r="D686" i="34"/>
  <c r="F686" i="34"/>
  <c r="G686" i="34"/>
  <c r="H686" i="34"/>
  <c r="I686" i="34"/>
  <c r="J686" i="34"/>
  <c r="K686" i="34"/>
  <c r="L686" i="34"/>
  <c r="M686" i="34"/>
  <c r="N686" i="34"/>
  <c r="O686" i="34"/>
  <c r="P686" i="34"/>
  <c r="Q686" i="34"/>
  <c r="R686" i="34"/>
  <c r="S686" i="34"/>
  <c r="T686" i="34"/>
  <c r="U686" i="34"/>
  <c r="V686" i="34"/>
  <c r="W686" i="34"/>
  <c r="X686" i="34"/>
  <c r="Y686" i="34"/>
  <c r="Z686" i="34"/>
  <c r="AA686" i="34"/>
  <c r="AB686" i="34"/>
  <c r="AC686" i="34"/>
  <c r="AD686" i="34"/>
  <c r="B687" i="34"/>
  <c r="C687" i="34"/>
  <c r="D687" i="34"/>
  <c r="F687" i="34"/>
  <c r="G687" i="34"/>
  <c r="H687" i="34"/>
  <c r="I687" i="34"/>
  <c r="J687" i="34"/>
  <c r="K687" i="34"/>
  <c r="L687" i="34"/>
  <c r="M687" i="34"/>
  <c r="N687" i="34"/>
  <c r="O687" i="34"/>
  <c r="P687" i="34"/>
  <c r="Q687" i="34"/>
  <c r="R687" i="34"/>
  <c r="S687" i="34"/>
  <c r="T687" i="34"/>
  <c r="U687" i="34"/>
  <c r="V687" i="34"/>
  <c r="W687" i="34"/>
  <c r="X687" i="34"/>
  <c r="Y687" i="34"/>
  <c r="Z687" i="34"/>
  <c r="AA687" i="34"/>
  <c r="AB687" i="34"/>
  <c r="AC687" i="34"/>
  <c r="AD687" i="34"/>
  <c r="B688" i="34"/>
  <c r="C688" i="34"/>
  <c r="D688" i="34"/>
  <c r="F688" i="34"/>
  <c r="G688" i="34"/>
  <c r="H688" i="34"/>
  <c r="I688" i="34"/>
  <c r="J688" i="34"/>
  <c r="K688" i="34"/>
  <c r="L688" i="34"/>
  <c r="M688" i="34"/>
  <c r="N688" i="34"/>
  <c r="O688" i="34"/>
  <c r="P688" i="34"/>
  <c r="Q688" i="34"/>
  <c r="R688" i="34"/>
  <c r="S688" i="34"/>
  <c r="T688" i="34"/>
  <c r="U688" i="34"/>
  <c r="V688" i="34"/>
  <c r="W688" i="34"/>
  <c r="X688" i="34"/>
  <c r="Y688" i="34"/>
  <c r="Z688" i="34"/>
  <c r="AA688" i="34"/>
  <c r="AB688" i="34"/>
  <c r="AC688" i="34"/>
  <c r="AD688" i="34"/>
  <c r="B689" i="34"/>
  <c r="C689" i="34"/>
  <c r="D689" i="34"/>
  <c r="F689" i="34"/>
  <c r="G689" i="34"/>
  <c r="H689" i="34"/>
  <c r="I689" i="34"/>
  <c r="J689" i="34"/>
  <c r="K689" i="34"/>
  <c r="L689" i="34"/>
  <c r="M689" i="34"/>
  <c r="N689" i="34"/>
  <c r="O689" i="34"/>
  <c r="P689" i="34"/>
  <c r="Q689" i="34"/>
  <c r="R689" i="34"/>
  <c r="S689" i="34"/>
  <c r="T689" i="34"/>
  <c r="U689" i="34"/>
  <c r="V689" i="34"/>
  <c r="W689" i="34"/>
  <c r="X689" i="34"/>
  <c r="Y689" i="34"/>
  <c r="Z689" i="34"/>
  <c r="AA689" i="34"/>
  <c r="AB689" i="34"/>
  <c r="AC689" i="34"/>
  <c r="AD689" i="34"/>
  <c r="B690" i="34"/>
  <c r="C690" i="34"/>
  <c r="D690" i="34"/>
  <c r="F690" i="34"/>
  <c r="G690" i="34"/>
  <c r="H690" i="34"/>
  <c r="I690" i="34"/>
  <c r="J690" i="34"/>
  <c r="K690" i="34"/>
  <c r="L690" i="34"/>
  <c r="M690" i="34"/>
  <c r="N690" i="34"/>
  <c r="O690" i="34"/>
  <c r="P690" i="34"/>
  <c r="Q690" i="34"/>
  <c r="R690" i="34"/>
  <c r="S690" i="34"/>
  <c r="T690" i="34"/>
  <c r="U690" i="34"/>
  <c r="V690" i="34"/>
  <c r="W690" i="34"/>
  <c r="X690" i="34"/>
  <c r="Y690" i="34"/>
  <c r="Z690" i="34"/>
  <c r="AA690" i="34"/>
  <c r="AB690" i="34"/>
  <c r="AC690" i="34"/>
  <c r="AD690" i="34"/>
  <c r="B691" i="34"/>
  <c r="C691" i="34"/>
  <c r="D691" i="34"/>
  <c r="F691" i="34"/>
  <c r="G691" i="34"/>
  <c r="H691" i="34"/>
  <c r="I691" i="34"/>
  <c r="J691" i="34"/>
  <c r="K691" i="34"/>
  <c r="L691" i="34"/>
  <c r="M691" i="34"/>
  <c r="N691" i="34"/>
  <c r="O691" i="34"/>
  <c r="P691" i="34"/>
  <c r="Q691" i="34"/>
  <c r="R691" i="34"/>
  <c r="S691" i="34"/>
  <c r="T691" i="34"/>
  <c r="U691" i="34"/>
  <c r="V691" i="34"/>
  <c r="W691" i="34"/>
  <c r="X691" i="34"/>
  <c r="Y691" i="34"/>
  <c r="Z691" i="34"/>
  <c r="AA691" i="34"/>
  <c r="AB691" i="34"/>
  <c r="AC691" i="34"/>
  <c r="AD691" i="34"/>
  <c r="B692" i="34"/>
  <c r="C692" i="34"/>
  <c r="D692" i="34"/>
  <c r="F692" i="34"/>
  <c r="G692" i="34"/>
  <c r="H692" i="34"/>
  <c r="I692" i="34"/>
  <c r="J692" i="34"/>
  <c r="K692" i="34"/>
  <c r="L692" i="34"/>
  <c r="M692" i="34"/>
  <c r="N692" i="34"/>
  <c r="O692" i="34"/>
  <c r="P692" i="34"/>
  <c r="Q692" i="34"/>
  <c r="R692" i="34"/>
  <c r="S692" i="34"/>
  <c r="T692" i="34"/>
  <c r="U692" i="34"/>
  <c r="V692" i="34"/>
  <c r="W692" i="34"/>
  <c r="X692" i="34"/>
  <c r="Y692" i="34"/>
  <c r="Z692" i="34"/>
  <c r="AA692" i="34"/>
  <c r="AB692" i="34"/>
  <c r="AC692" i="34"/>
  <c r="AD692" i="34"/>
  <c r="B693" i="34"/>
  <c r="C693" i="34"/>
  <c r="D693" i="34"/>
  <c r="F693" i="34"/>
  <c r="G693" i="34"/>
  <c r="H693" i="34"/>
  <c r="I693" i="34"/>
  <c r="J693" i="34"/>
  <c r="K693" i="34"/>
  <c r="L693" i="34"/>
  <c r="M693" i="34"/>
  <c r="N693" i="34"/>
  <c r="O693" i="34"/>
  <c r="P693" i="34"/>
  <c r="Q693" i="34"/>
  <c r="R693" i="34"/>
  <c r="S693" i="34"/>
  <c r="T693" i="34"/>
  <c r="U693" i="34"/>
  <c r="V693" i="34"/>
  <c r="W693" i="34"/>
  <c r="X693" i="34"/>
  <c r="Y693" i="34"/>
  <c r="Z693" i="34"/>
  <c r="AA693" i="34"/>
  <c r="AB693" i="34"/>
  <c r="AC693" i="34"/>
  <c r="AD693" i="34"/>
  <c r="B694" i="34"/>
  <c r="C694" i="34"/>
  <c r="D694" i="34"/>
  <c r="F694" i="34"/>
  <c r="G694" i="34"/>
  <c r="H694" i="34"/>
  <c r="I694" i="34"/>
  <c r="J694" i="34"/>
  <c r="K694" i="34"/>
  <c r="L694" i="34"/>
  <c r="M694" i="34"/>
  <c r="N694" i="34"/>
  <c r="O694" i="34"/>
  <c r="P694" i="34"/>
  <c r="Q694" i="34"/>
  <c r="R694" i="34"/>
  <c r="S694" i="34"/>
  <c r="T694" i="34"/>
  <c r="U694" i="34"/>
  <c r="V694" i="34"/>
  <c r="W694" i="34"/>
  <c r="X694" i="34"/>
  <c r="Y694" i="34"/>
  <c r="Z694" i="34"/>
  <c r="AA694" i="34"/>
  <c r="AB694" i="34"/>
  <c r="AC694" i="34"/>
  <c r="AD694" i="34"/>
  <c r="B695" i="34"/>
  <c r="C695" i="34"/>
  <c r="D695" i="34"/>
  <c r="F695" i="34"/>
  <c r="G695" i="34"/>
  <c r="H695" i="34"/>
  <c r="I695" i="34"/>
  <c r="J695" i="34"/>
  <c r="K695" i="34"/>
  <c r="L695" i="34"/>
  <c r="M695" i="34"/>
  <c r="N695" i="34"/>
  <c r="O695" i="34"/>
  <c r="P695" i="34"/>
  <c r="Q695" i="34"/>
  <c r="R695" i="34"/>
  <c r="S695" i="34"/>
  <c r="T695" i="34"/>
  <c r="U695" i="34"/>
  <c r="V695" i="34"/>
  <c r="W695" i="34"/>
  <c r="X695" i="34"/>
  <c r="Y695" i="34"/>
  <c r="Z695" i="34"/>
  <c r="AA695" i="34"/>
  <c r="AB695" i="34"/>
  <c r="AC695" i="34"/>
  <c r="AD695" i="34"/>
  <c r="B696" i="34"/>
  <c r="C696" i="34"/>
  <c r="D696" i="34"/>
  <c r="F696" i="34"/>
  <c r="G696" i="34"/>
  <c r="H696" i="34"/>
  <c r="I696" i="34"/>
  <c r="J696" i="34"/>
  <c r="K696" i="34"/>
  <c r="L696" i="34"/>
  <c r="M696" i="34"/>
  <c r="N696" i="34"/>
  <c r="O696" i="34"/>
  <c r="P696" i="34"/>
  <c r="Q696" i="34"/>
  <c r="R696" i="34"/>
  <c r="S696" i="34"/>
  <c r="T696" i="34"/>
  <c r="U696" i="34"/>
  <c r="V696" i="34"/>
  <c r="W696" i="34"/>
  <c r="X696" i="34"/>
  <c r="Y696" i="34"/>
  <c r="Z696" i="34"/>
  <c r="AA696" i="34"/>
  <c r="AB696" i="34"/>
  <c r="AC696" i="34"/>
  <c r="AD696" i="34"/>
  <c r="B697" i="34"/>
  <c r="C697" i="34"/>
  <c r="D697" i="34"/>
  <c r="F697" i="34"/>
  <c r="G697" i="34"/>
  <c r="H697" i="34"/>
  <c r="I697" i="34"/>
  <c r="J697" i="34"/>
  <c r="K697" i="34"/>
  <c r="L697" i="34"/>
  <c r="M697" i="34"/>
  <c r="N697" i="34"/>
  <c r="O697" i="34"/>
  <c r="P697" i="34"/>
  <c r="Q697" i="34"/>
  <c r="R697" i="34"/>
  <c r="S697" i="34"/>
  <c r="T697" i="34"/>
  <c r="U697" i="34"/>
  <c r="V697" i="34"/>
  <c r="W697" i="34"/>
  <c r="X697" i="34"/>
  <c r="Y697" i="34"/>
  <c r="Z697" i="34"/>
  <c r="AA697" i="34"/>
  <c r="AB697" i="34"/>
  <c r="AC697" i="34"/>
  <c r="AD697" i="34"/>
  <c r="B698" i="34"/>
  <c r="C698" i="34"/>
  <c r="D698" i="34"/>
  <c r="F698" i="34"/>
  <c r="G698" i="34"/>
  <c r="H698" i="34"/>
  <c r="I698" i="34"/>
  <c r="J698" i="34"/>
  <c r="K698" i="34"/>
  <c r="L698" i="34"/>
  <c r="M698" i="34"/>
  <c r="N698" i="34"/>
  <c r="O698" i="34"/>
  <c r="P698" i="34"/>
  <c r="Q698" i="34"/>
  <c r="R698" i="34"/>
  <c r="S698" i="34"/>
  <c r="T698" i="34"/>
  <c r="U698" i="34"/>
  <c r="V698" i="34"/>
  <c r="W698" i="34"/>
  <c r="X698" i="34"/>
  <c r="Y698" i="34"/>
  <c r="Z698" i="34"/>
  <c r="AA698" i="34"/>
  <c r="AB698" i="34"/>
  <c r="AC698" i="34"/>
  <c r="AD698" i="34"/>
  <c r="B699" i="34"/>
  <c r="C699" i="34"/>
  <c r="D699" i="34"/>
  <c r="F699" i="34"/>
  <c r="G699" i="34"/>
  <c r="H699" i="34"/>
  <c r="I699" i="34"/>
  <c r="J699" i="34"/>
  <c r="K699" i="34"/>
  <c r="L699" i="34"/>
  <c r="M699" i="34"/>
  <c r="N699" i="34"/>
  <c r="O699" i="34"/>
  <c r="P699" i="34"/>
  <c r="Q699" i="34"/>
  <c r="R699" i="34"/>
  <c r="S699" i="34"/>
  <c r="T699" i="34"/>
  <c r="U699" i="34"/>
  <c r="V699" i="34"/>
  <c r="W699" i="34"/>
  <c r="X699" i="34"/>
  <c r="Y699" i="34"/>
  <c r="Z699" i="34"/>
  <c r="AA699" i="34"/>
  <c r="AB699" i="34"/>
  <c r="AC699" i="34"/>
  <c r="AD699" i="34"/>
  <c r="B700" i="34"/>
  <c r="C700" i="34"/>
  <c r="D700" i="34"/>
  <c r="F700" i="34"/>
  <c r="G700" i="34"/>
  <c r="H700" i="34"/>
  <c r="I700" i="34"/>
  <c r="J700" i="34"/>
  <c r="K700" i="34"/>
  <c r="L700" i="34"/>
  <c r="M700" i="34"/>
  <c r="N700" i="34"/>
  <c r="O700" i="34"/>
  <c r="P700" i="34"/>
  <c r="Q700" i="34"/>
  <c r="R700" i="34"/>
  <c r="S700" i="34"/>
  <c r="T700" i="34"/>
  <c r="U700" i="34"/>
  <c r="V700" i="34"/>
  <c r="W700" i="34"/>
  <c r="X700" i="34"/>
  <c r="Y700" i="34"/>
  <c r="Z700" i="34"/>
  <c r="AA700" i="34"/>
  <c r="AB700" i="34"/>
  <c r="AC700" i="34"/>
  <c r="AD700" i="34"/>
  <c r="B701" i="34"/>
  <c r="C701" i="34"/>
  <c r="D701" i="34"/>
  <c r="F701" i="34"/>
  <c r="G701" i="34"/>
  <c r="H701" i="34"/>
  <c r="I701" i="34"/>
  <c r="J701" i="34"/>
  <c r="K701" i="34"/>
  <c r="L701" i="34"/>
  <c r="M701" i="34"/>
  <c r="N701" i="34"/>
  <c r="O701" i="34"/>
  <c r="P701" i="34"/>
  <c r="Q701" i="34"/>
  <c r="R701" i="34"/>
  <c r="S701" i="34"/>
  <c r="T701" i="34"/>
  <c r="U701" i="34"/>
  <c r="V701" i="34"/>
  <c r="W701" i="34"/>
  <c r="X701" i="34"/>
  <c r="Y701" i="34"/>
  <c r="Z701" i="34"/>
  <c r="AA701" i="34"/>
  <c r="AB701" i="34"/>
  <c r="AC701" i="34"/>
  <c r="AD701" i="34"/>
  <c r="B702" i="34"/>
  <c r="C702" i="34"/>
  <c r="D702" i="34"/>
  <c r="F702" i="34"/>
  <c r="G702" i="34"/>
  <c r="H702" i="34"/>
  <c r="I702" i="34"/>
  <c r="J702" i="34"/>
  <c r="K702" i="34"/>
  <c r="L702" i="34"/>
  <c r="M702" i="34"/>
  <c r="N702" i="34"/>
  <c r="O702" i="34"/>
  <c r="P702" i="34"/>
  <c r="Q702" i="34"/>
  <c r="R702" i="34"/>
  <c r="S702" i="34"/>
  <c r="T702" i="34"/>
  <c r="U702" i="34"/>
  <c r="V702" i="34"/>
  <c r="W702" i="34"/>
  <c r="X702" i="34"/>
  <c r="Y702" i="34"/>
  <c r="Z702" i="34"/>
  <c r="AA702" i="34"/>
  <c r="AB702" i="34"/>
  <c r="AC702" i="34"/>
  <c r="AD702" i="34"/>
  <c r="B703" i="34"/>
  <c r="C703" i="34"/>
  <c r="D703" i="34"/>
  <c r="F703" i="34"/>
  <c r="G703" i="34"/>
  <c r="H703" i="34"/>
  <c r="I703" i="34"/>
  <c r="J703" i="34"/>
  <c r="K703" i="34"/>
  <c r="L703" i="34"/>
  <c r="M703" i="34"/>
  <c r="N703" i="34"/>
  <c r="O703" i="34"/>
  <c r="P703" i="34"/>
  <c r="Q703" i="34"/>
  <c r="R703" i="34"/>
  <c r="S703" i="34"/>
  <c r="T703" i="34"/>
  <c r="U703" i="34"/>
  <c r="V703" i="34"/>
  <c r="W703" i="34"/>
  <c r="X703" i="34"/>
  <c r="Y703" i="34"/>
  <c r="Z703" i="34"/>
  <c r="AA703" i="34"/>
  <c r="AB703" i="34"/>
  <c r="AC703" i="34"/>
  <c r="AD703" i="34"/>
  <c r="B704" i="34"/>
  <c r="C704" i="34"/>
  <c r="D704" i="34"/>
  <c r="F704" i="34"/>
  <c r="G704" i="34"/>
  <c r="H704" i="34"/>
  <c r="I704" i="34"/>
  <c r="J704" i="34"/>
  <c r="K704" i="34"/>
  <c r="L704" i="34"/>
  <c r="M704" i="34"/>
  <c r="N704" i="34"/>
  <c r="O704" i="34"/>
  <c r="P704" i="34"/>
  <c r="Q704" i="34"/>
  <c r="R704" i="34"/>
  <c r="S704" i="34"/>
  <c r="T704" i="34"/>
  <c r="U704" i="34"/>
  <c r="V704" i="34"/>
  <c r="W704" i="34"/>
  <c r="X704" i="34"/>
  <c r="Y704" i="34"/>
  <c r="Z704" i="34"/>
  <c r="AA704" i="34"/>
  <c r="AB704" i="34"/>
  <c r="AC704" i="34"/>
  <c r="AD704" i="34"/>
  <c r="B705" i="34"/>
  <c r="C705" i="34"/>
  <c r="D705" i="34"/>
  <c r="F705" i="34"/>
  <c r="G705" i="34"/>
  <c r="H705" i="34"/>
  <c r="I705" i="34"/>
  <c r="J705" i="34"/>
  <c r="K705" i="34"/>
  <c r="L705" i="34"/>
  <c r="M705" i="34"/>
  <c r="N705" i="34"/>
  <c r="O705" i="34"/>
  <c r="P705" i="34"/>
  <c r="Q705" i="34"/>
  <c r="R705" i="34"/>
  <c r="S705" i="34"/>
  <c r="T705" i="34"/>
  <c r="U705" i="34"/>
  <c r="V705" i="34"/>
  <c r="W705" i="34"/>
  <c r="X705" i="34"/>
  <c r="Y705" i="34"/>
  <c r="Z705" i="34"/>
  <c r="AA705" i="34"/>
  <c r="AB705" i="34"/>
  <c r="AC705" i="34"/>
  <c r="AD705" i="34"/>
  <c r="B706" i="34"/>
  <c r="C706" i="34"/>
  <c r="D706" i="34"/>
  <c r="F706" i="34"/>
  <c r="G706" i="34"/>
  <c r="H706" i="34"/>
  <c r="I706" i="34"/>
  <c r="J706" i="34"/>
  <c r="K706" i="34"/>
  <c r="L706" i="34"/>
  <c r="M706" i="34"/>
  <c r="N706" i="34"/>
  <c r="O706" i="34"/>
  <c r="P706" i="34"/>
  <c r="Q706" i="34"/>
  <c r="R706" i="34"/>
  <c r="S706" i="34"/>
  <c r="T706" i="34"/>
  <c r="U706" i="34"/>
  <c r="V706" i="34"/>
  <c r="W706" i="34"/>
  <c r="X706" i="34"/>
  <c r="Y706" i="34"/>
  <c r="Z706" i="34"/>
  <c r="AA706" i="34"/>
  <c r="AB706" i="34"/>
  <c r="AC706" i="34"/>
  <c r="AD706" i="34"/>
  <c r="B707" i="34"/>
  <c r="C707" i="34"/>
  <c r="D707" i="34"/>
  <c r="F707" i="34"/>
  <c r="G707" i="34"/>
  <c r="H707" i="34"/>
  <c r="I707" i="34"/>
  <c r="J707" i="34"/>
  <c r="K707" i="34"/>
  <c r="L707" i="34"/>
  <c r="M707" i="34"/>
  <c r="N707" i="34"/>
  <c r="O707" i="34"/>
  <c r="P707" i="34"/>
  <c r="Q707" i="34"/>
  <c r="R707" i="34"/>
  <c r="S707" i="34"/>
  <c r="T707" i="34"/>
  <c r="U707" i="34"/>
  <c r="V707" i="34"/>
  <c r="W707" i="34"/>
  <c r="X707" i="34"/>
  <c r="Y707" i="34"/>
  <c r="Z707" i="34"/>
  <c r="AA707" i="34"/>
  <c r="AB707" i="34"/>
  <c r="AC707" i="34"/>
  <c r="AD707" i="34"/>
  <c r="B708" i="34"/>
  <c r="C708" i="34"/>
  <c r="D708" i="34"/>
  <c r="F708" i="34"/>
  <c r="G708" i="34"/>
  <c r="H708" i="34"/>
  <c r="I708" i="34"/>
  <c r="J708" i="34"/>
  <c r="K708" i="34"/>
  <c r="L708" i="34"/>
  <c r="M708" i="34"/>
  <c r="N708" i="34"/>
  <c r="O708" i="34"/>
  <c r="P708" i="34"/>
  <c r="Q708" i="34"/>
  <c r="R708" i="34"/>
  <c r="S708" i="34"/>
  <c r="T708" i="34"/>
  <c r="U708" i="34"/>
  <c r="V708" i="34"/>
  <c r="W708" i="34"/>
  <c r="X708" i="34"/>
  <c r="Y708" i="34"/>
  <c r="Z708" i="34"/>
  <c r="AA708" i="34"/>
  <c r="AB708" i="34"/>
  <c r="AC708" i="34"/>
  <c r="AD708" i="34"/>
  <c r="B709" i="34"/>
  <c r="C709" i="34"/>
  <c r="D709" i="34"/>
  <c r="F709" i="34"/>
  <c r="G709" i="34"/>
  <c r="H709" i="34"/>
  <c r="I709" i="34"/>
  <c r="J709" i="34"/>
  <c r="K709" i="34"/>
  <c r="L709" i="34"/>
  <c r="M709" i="34"/>
  <c r="N709" i="34"/>
  <c r="O709" i="34"/>
  <c r="P709" i="34"/>
  <c r="Q709" i="34"/>
  <c r="R709" i="34"/>
  <c r="S709" i="34"/>
  <c r="T709" i="34"/>
  <c r="U709" i="34"/>
  <c r="V709" i="34"/>
  <c r="W709" i="34"/>
  <c r="X709" i="34"/>
  <c r="Y709" i="34"/>
  <c r="Z709" i="34"/>
  <c r="AA709" i="34"/>
  <c r="AB709" i="34"/>
  <c r="AC709" i="34"/>
  <c r="AD709" i="34"/>
  <c r="B710" i="34"/>
  <c r="C710" i="34"/>
  <c r="D710" i="34"/>
  <c r="F710" i="34"/>
  <c r="G710" i="34"/>
  <c r="H710" i="34"/>
  <c r="I710" i="34"/>
  <c r="J710" i="34"/>
  <c r="K710" i="34"/>
  <c r="L710" i="34"/>
  <c r="M710" i="34"/>
  <c r="N710" i="34"/>
  <c r="O710" i="34"/>
  <c r="P710" i="34"/>
  <c r="Q710" i="34"/>
  <c r="R710" i="34"/>
  <c r="S710" i="34"/>
  <c r="T710" i="34"/>
  <c r="U710" i="34"/>
  <c r="V710" i="34"/>
  <c r="W710" i="34"/>
  <c r="X710" i="34"/>
  <c r="Y710" i="34"/>
  <c r="Z710" i="34"/>
  <c r="AA710" i="34"/>
  <c r="AB710" i="34"/>
  <c r="AC710" i="34"/>
  <c r="AD710" i="34"/>
  <c r="B711" i="34"/>
  <c r="C711" i="34"/>
  <c r="D711" i="34"/>
  <c r="F711" i="34"/>
  <c r="G711" i="34"/>
  <c r="H711" i="34"/>
  <c r="I711" i="34"/>
  <c r="J711" i="34"/>
  <c r="K711" i="34"/>
  <c r="L711" i="34"/>
  <c r="M711" i="34"/>
  <c r="N711" i="34"/>
  <c r="O711" i="34"/>
  <c r="P711" i="34"/>
  <c r="Q711" i="34"/>
  <c r="R711" i="34"/>
  <c r="S711" i="34"/>
  <c r="T711" i="34"/>
  <c r="U711" i="34"/>
  <c r="V711" i="34"/>
  <c r="W711" i="34"/>
  <c r="X711" i="34"/>
  <c r="Y711" i="34"/>
  <c r="Z711" i="34"/>
  <c r="AA711" i="34"/>
  <c r="AB711" i="34"/>
  <c r="AC711" i="34"/>
  <c r="AD711" i="34"/>
  <c r="B712" i="34"/>
  <c r="C712" i="34"/>
  <c r="D712" i="34"/>
  <c r="F712" i="34"/>
  <c r="G712" i="34"/>
  <c r="H712" i="34"/>
  <c r="I712" i="34"/>
  <c r="J712" i="34"/>
  <c r="K712" i="34"/>
  <c r="L712" i="34"/>
  <c r="M712" i="34"/>
  <c r="N712" i="34"/>
  <c r="O712" i="34"/>
  <c r="P712" i="34"/>
  <c r="Q712" i="34"/>
  <c r="R712" i="34"/>
  <c r="S712" i="34"/>
  <c r="T712" i="34"/>
  <c r="U712" i="34"/>
  <c r="V712" i="34"/>
  <c r="W712" i="34"/>
  <c r="X712" i="34"/>
  <c r="Y712" i="34"/>
  <c r="Z712" i="34"/>
  <c r="AA712" i="34"/>
  <c r="AB712" i="34"/>
  <c r="AC712" i="34"/>
  <c r="AD712" i="34"/>
  <c r="B713" i="34"/>
  <c r="C713" i="34"/>
  <c r="D713" i="34"/>
  <c r="F713" i="34"/>
  <c r="G713" i="34"/>
  <c r="H713" i="34"/>
  <c r="I713" i="34"/>
  <c r="J713" i="34"/>
  <c r="K713" i="34"/>
  <c r="L713" i="34"/>
  <c r="M713" i="34"/>
  <c r="N713" i="34"/>
  <c r="O713" i="34"/>
  <c r="P713" i="34"/>
  <c r="Q713" i="34"/>
  <c r="R713" i="34"/>
  <c r="S713" i="34"/>
  <c r="T713" i="34"/>
  <c r="U713" i="34"/>
  <c r="V713" i="34"/>
  <c r="W713" i="34"/>
  <c r="X713" i="34"/>
  <c r="Y713" i="34"/>
  <c r="Z713" i="34"/>
  <c r="AA713" i="34"/>
  <c r="AB713" i="34"/>
  <c r="AC713" i="34"/>
  <c r="AD713" i="34"/>
  <c r="B714" i="34"/>
  <c r="C714" i="34"/>
  <c r="D714" i="34"/>
  <c r="F714" i="34"/>
  <c r="G714" i="34"/>
  <c r="H714" i="34"/>
  <c r="I714" i="34"/>
  <c r="J714" i="34"/>
  <c r="K714" i="34"/>
  <c r="L714" i="34"/>
  <c r="M714" i="34"/>
  <c r="N714" i="34"/>
  <c r="O714" i="34"/>
  <c r="P714" i="34"/>
  <c r="Q714" i="34"/>
  <c r="R714" i="34"/>
  <c r="S714" i="34"/>
  <c r="T714" i="34"/>
  <c r="U714" i="34"/>
  <c r="V714" i="34"/>
  <c r="W714" i="34"/>
  <c r="X714" i="34"/>
  <c r="Y714" i="34"/>
  <c r="Z714" i="34"/>
  <c r="AA714" i="34"/>
  <c r="AB714" i="34"/>
  <c r="AC714" i="34"/>
  <c r="AD714" i="34"/>
  <c r="B715" i="34"/>
  <c r="C715" i="34"/>
  <c r="D715" i="34"/>
  <c r="F715" i="34"/>
  <c r="G715" i="34"/>
  <c r="H715" i="34"/>
  <c r="I715" i="34"/>
  <c r="J715" i="34"/>
  <c r="K715" i="34"/>
  <c r="L715" i="34"/>
  <c r="M715" i="34"/>
  <c r="N715" i="34"/>
  <c r="O715" i="34"/>
  <c r="P715" i="34"/>
  <c r="Q715" i="34"/>
  <c r="R715" i="34"/>
  <c r="S715" i="34"/>
  <c r="T715" i="34"/>
  <c r="U715" i="34"/>
  <c r="V715" i="34"/>
  <c r="W715" i="34"/>
  <c r="X715" i="34"/>
  <c r="Y715" i="34"/>
  <c r="Z715" i="34"/>
  <c r="AA715" i="34"/>
  <c r="AB715" i="34"/>
  <c r="AC715" i="34"/>
  <c r="AD715" i="34"/>
  <c r="B716" i="34"/>
  <c r="C716" i="34"/>
  <c r="D716" i="34"/>
  <c r="F716" i="34"/>
  <c r="G716" i="34"/>
  <c r="H716" i="34"/>
  <c r="I716" i="34"/>
  <c r="J716" i="34"/>
  <c r="K716" i="34"/>
  <c r="L716" i="34"/>
  <c r="M716" i="34"/>
  <c r="N716" i="34"/>
  <c r="O716" i="34"/>
  <c r="P716" i="34"/>
  <c r="Q716" i="34"/>
  <c r="R716" i="34"/>
  <c r="S716" i="34"/>
  <c r="T716" i="34"/>
  <c r="U716" i="34"/>
  <c r="V716" i="34"/>
  <c r="W716" i="34"/>
  <c r="X716" i="34"/>
  <c r="Y716" i="34"/>
  <c r="Z716" i="34"/>
  <c r="AA716" i="34"/>
  <c r="AB716" i="34"/>
  <c r="AC716" i="34"/>
  <c r="AD716" i="34"/>
  <c r="B717" i="34"/>
  <c r="C717" i="34"/>
  <c r="D717" i="34"/>
  <c r="F717" i="34"/>
  <c r="G717" i="34"/>
  <c r="H717" i="34"/>
  <c r="I717" i="34"/>
  <c r="J717" i="34"/>
  <c r="K717" i="34"/>
  <c r="L717" i="34"/>
  <c r="M717" i="34"/>
  <c r="N717" i="34"/>
  <c r="O717" i="34"/>
  <c r="P717" i="34"/>
  <c r="Q717" i="34"/>
  <c r="R717" i="34"/>
  <c r="S717" i="34"/>
  <c r="T717" i="34"/>
  <c r="U717" i="34"/>
  <c r="V717" i="34"/>
  <c r="W717" i="34"/>
  <c r="X717" i="34"/>
  <c r="Y717" i="34"/>
  <c r="Z717" i="34"/>
  <c r="AA717" i="34"/>
  <c r="AB717" i="34"/>
  <c r="AC717" i="34"/>
  <c r="AD717" i="34"/>
  <c r="B718" i="34"/>
  <c r="C718" i="34"/>
  <c r="D718" i="34"/>
  <c r="F718" i="34"/>
  <c r="G718" i="34"/>
  <c r="H718" i="34"/>
  <c r="I718" i="34"/>
  <c r="J718" i="34"/>
  <c r="K718" i="34"/>
  <c r="L718" i="34"/>
  <c r="M718" i="34"/>
  <c r="N718" i="34"/>
  <c r="O718" i="34"/>
  <c r="P718" i="34"/>
  <c r="Q718" i="34"/>
  <c r="R718" i="34"/>
  <c r="S718" i="34"/>
  <c r="T718" i="34"/>
  <c r="U718" i="34"/>
  <c r="V718" i="34"/>
  <c r="W718" i="34"/>
  <c r="X718" i="34"/>
  <c r="Y718" i="34"/>
  <c r="Z718" i="34"/>
  <c r="AA718" i="34"/>
  <c r="AB718" i="34"/>
  <c r="AC718" i="34"/>
  <c r="AD718" i="34"/>
  <c r="B719" i="34"/>
  <c r="C719" i="34"/>
  <c r="D719" i="34"/>
  <c r="F719" i="34"/>
  <c r="G719" i="34"/>
  <c r="H719" i="34"/>
  <c r="I719" i="34"/>
  <c r="J719" i="34"/>
  <c r="K719" i="34"/>
  <c r="L719" i="34"/>
  <c r="M719" i="34"/>
  <c r="N719" i="34"/>
  <c r="O719" i="34"/>
  <c r="P719" i="34"/>
  <c r="Q719" i="34"/>
  <c r="R719" i="34"/>
  <c r="S719" i="34"/>
  <c r="T719" i="34"/>
  <c r="U719" i="34"/>
  <c r="V719" i="34"/>
  <c r="W719" i="34"/>
  <c r="X719" i="34"/>
  <c r="Y719" i="34"/>
  <c r="Z719" i="34"/>
  <c r="AA719" i="34"/>
  <c r="AB719" i="34"/>
  <c r="AC719" i="34"/>
  <c r="AD719" i="34"/>
  <c r="B720" i="34"/>
  <c r="C720" i="34"/>
  <c r="D720" i="34"/>
  <c r="F720" i="34"/>
  <c r="G720" i="34"/>
  <c r="H720" i="34"/>
  <c r="I720" i="34"/>
  <c r="J720" i="34"/>
  <c r="K720" i="34"/>
  <c r="L720" i="34"/>
  <c r="M720" i="34"/>
  <c r="N720" i="34"/>
  <c r="O720" i="34"/>
  <c r="P720" i="34"/>
  <c r="Q720" i="34"/>
  <c r="R720" i="34"/>
  <c r="S720" i="34"/>
  <c r="T720" i="34"/>
  <c r="U720" i="34"/>
  <c r="V720" i="34"/>
  <c r="W720" i="34"/>
  <c r="X720" i="34"/>
  <c r="Y720" i="34"/>
  <c r="Z720" i="34"/>
  <c r="AA720" i="34"/>
  <c r="AB720" i="34"/>
  <c r="AC720" i="34"/>
  <c r="AD720" i="34"/>
  <c r="B721" i="34"/>
  <c r="C721" i="34"/>
  <c r="D721" i="34"/>
  <c r="F721" i="34"/>
  <c r="G721" i="34"/>
  <c r="H721" i="34"/>
  <c r="I721" i="34"/>
  <c r="J721" i="34"/>
  <c r="K721" i="34"/>
  <c r="L721" i="34"/>
  <c r="M721" i="34"/>
  <c r="N721" i="34"/>
  <c r="O721" i="34"/>
  <c r="P721" i="34"/>
  <c r="Q721" i="34"/>
  <c r="R721" i="34"/>
  <c r="S721" i="34"/>
  <c r="T721" i="34"/>
  <c r="U721" i="34"/>
  <c r="V721" i="34"/>
  <c r="W721" i="34"/>
  <c r="X721" i="34"/>
  <c r="Y721" i="34"/>
  <c r="Z721" i="34"/>
  <c r="AA721" i="34"/>
  <c r="AB721" i="34"/>
  <c r="AC721" i="34"/>
  <c r="AD721" i="34"/>
  <c r="B722" i="34"/>
  <c r="C722" i="34"/>
  <c r="D722" i="34"/>
  <c r="F722" i="34"/>
  <c r="G722" i="34"/>
  <c r="H722" i="34"/>
  <c r="I722" i="34"/>
  <c r="J722" i="34"/>
  <c r="K722" i="34"/>
  <c r="L722" i="34"/>
  <c r="M722" i="34"/>
  <c r="N722" i="34"/>
  <c r="O722" i="34"/>
  <c r="P722" i="34"/>
  <c r="Q722" i="34"/>
  <c r="R722" i="34"/>
  <c r="S722" i="34"/>
  <c r="T722" i="34"/>
  <c r="U722" i="34"/>
  <c r="V722" i="34"/>
  <c r="W722" i="34"/>
  <c r="X722" i="34"/>
  <c r="Y722" i="34"/>
  <c r="Z722" i="34"/>
  <c r="AA722" i="34"/>
  <c r="AB722" i="34"/>
  <c r="AC722" i="34"/>
  <c r="AD722" i="34"/>
  <c r="B723" i="34"/>
  <c r="C723" i="34"/>
  <c r="D723" i="34"/>
  <c r="F723" i="34"/>
  <c r="G723" i="34"/>
  <c r="H723" i="34"/>
  <c r="I723" i="34"/>
  <c r="J723" i="34"/>
  <c r="K723" i="34"/>
  <c r="L723" i="34"/>
  <c r="M723" i="34"/>
  <c r="N723" i="34"/>
  <c r="O723" i="34"/>
  <c r="P723" i="34"/>
  <c r="Q723" i="34"/>
  <c r="R723" i="34"/>
  <c r="S723" i="34"/>
  <c r="T723" i="34"/>
  <c r="U723" i="34"/>
  <c r="V723" i="34"/>
  <c r="W723" i="34"/>
  <c r="X723" i="34"/>
  <c r="Y723" i="34"/>
  <c r="Z723" i="34"/>
  <c r="AA723" i="34"/>
  <c r="AB723" i="34"/>
  <c r="AC723" i="34"/>
  <c r="AD723" i="34"/>
  <c r="B724" i="34"/>
  <c r="C724" i="34"/>
  <c r="D724" i="34"/>
  <c r="F724" i="34"/>
  <c r="G724" i="34"/>
  <c r="H724" i="34"/>
  <c r="I724" i="34"/>
  <c r="J724" i="34"/>
  <c r="K724" i="34"/>
  <c r="L724" i="34"/>
  <c r="M724" i="34"/>
  <c r="N724" i="34"/>
  <c r="O724" i="34"/>
  <c r="P724" i="34"/>
  <c r="Q724" i="34"/>
  <c r="R724" i="34"/>
  <c r="S724" i="34"/>
  <c r="T724" i="34"/>
  <c r="U724" i="34"/>
  <c r="V724" i="34"/>
  <c r="W724" i="34"/>
  <c r="X724" i="34"/>
  <c r="Y724" i="34"/>
  <c r="Z724" i="34"/>
  <c r="AA724" i="34"/>
  <c r="AB724" i="34"/>
  <c r="AC724" i="34"/>
  <c r="AD724" i="34"/>
  <c r="B725" i="34"/>
  <c r="C725" i="34"/>
  <c r="D725" i="34"/>
  <c r="F725" i="34"/>
  <c r="G725" i="34"/>
  <c r="H725" i="34"/>
  <c r="I725" i="34"/>
  <c r="J725" i="34"/>
  <c r="K725" i="34"/>
  <c r="L725" i="34"/>
  <c r="M725" i="34"/>
  <c r="N725" i="34"/>
  <c r="O725" i="34"/>
  <c r="P725" i="34"/>
  <c r="Q725" i="34"/>
  <c r="R725" i="34"/>
  <c r="S725" i="34"/>
  <c r="T725" i="34"/>
  <c r="U725" i="34"/>
  <c r="V725" i="34"/>
  <c r="W725" i="34"/>
  <c r="X725" i="34"/>
  <c r="Y725" i="34"/>
  <c r="Z725" i="34"/>
  <c r="AA725" i="34"/>
  <c r="AB725" i="34"/>
  <c r="AC725" i="34"/>
  <c r="AD725" i="34"/>
  <c r="B726" i="34"/>
  <c r="C726" i="34"/>
  <c r="D726" i="34"/>
  <c r="F726" i="34"/>
  <c r="G726" i="34"/>
  <c r="H726" i="34"/>
  <c r="I726" i="34"/>
  <c r="J726" i="34"/>
  <c r="K726" i="34"/>
  <c r="L726" i="34"/>
  <c r="M726" i="34"/>
  <c r="N726" i="34"/>
  <c r="O726" i="34"/>
  <c r="P726" i="34"/>
  <c r="Q726" i="34"/>
  <c r="R726" i="34"/>
  <c r="S726" i="34"/>
  <c r="T726" i="34"/>
  <c r="U726" i="34"/>
  <c r="V726" i="34"/>
  <c r="W726" i="34"/>
  <c r="X726" i="34"/>
  <c r="Y726" i="34"/>
  <c r="Z726" i="34"/>
  <c r="AA726" i="34"/>
  <c r="AB726" i="34"/>
  <c r="AC726" i="34"/>
  <c r="AD726" i="34"/>
  <c r="B727" i="34"/>
  <c r="C727" i="34"/>
  <c r="D727" i="34"/>
  <c r="F727" i="34"/>
  <c r="G727" i="34"/>
  <c r="H727" i="34"/>
  <c r="I727" i="34"/>
  <c r="J727" i="34"/>
  <c r="K727" i="34"/>
  <c r="L727" i="34"/>
  <c r="M727" i="34"/>
  <c r="N727" i="34"/>
  <c r="O727" i="34"/>
  <c r="P727" i="34"/>
  <c r="Q727" i="34"/>
  <c r="R727" i="34"/>
  <c r="S727" i="34"/>
  <c r="T727" i="34"/>
  <c r="U727" i="34"/>
  <c r="V727" i="34"/>
  <c r="W727" i="34"/>
  <c r="X727" i="34"/>
  <c r="Y727" i="34"/>
  <c r="Z727" i="34"/>
  <c r="AA727" i="34"/>
  <c r="AB727" i="34"/>
  <c r="AC727" i="34"/>
  <c r="AD727" i="34"/>
  <c r="B728" i="34"/>
  <c r="C728" i="34"/>
  <c r="D728" i="34"/>
  <c r="F728" i="34"/>
  <c r="G728" i="34"/>
  <c r="H728" i="34"/>
  <c r="I728" i="34"/>
  <c r="J728" i="34"/>
  <c r="K728" i="34"/>
  <c r="L728" i="34"/>
  <c r="M728" i="34"/>
  <c r="N728" i="34"/>
  <c r="O728" i="34"/>
  <c r="P728" i="34"/>
  <c r="Q728" i="34"/>
  <c r="R728" i="34"/>
  <c r="S728" i="34"/>
  <c r="T728" i="34"/>
  <c r="U728" i="34"/>
  <c r="V728" i="34"/>
  <c r="W728" i="34"/>
  <c r="X728" i="34"/>
  <c r="Y728" i="34"/>
  <c r="Z728" i="34"/>
  <c r="AA728" i="34"/>
  <c r="AB728" i="34"/>
  <c r="AC728" i="34"/>
  <c r="AD728" i="34"/>
  <c r="B729" i="34"/>
  <c r="C729" i="34"/>
  <c r="D729" i="34"/>
  <c r="F729" i="34"/>
  <c r="G729" i="34"/>
  <c r="H729" i="34"/>
  <c r="I729" i="34"/>
  <c r="J729" i="34"/>
  <c r="K729" i="34"/>
  <c r="L729" i="34"/>
  <c r="M729" i="34"/>
  <c r="N729" i="34"/>
  <c r="O729" i="34"/>
  <c r="P729" i="34"/>
  <c r="Q729" i="34"/>
  <c r="R729" i="34"/>
  <c r="S729" i="34"/>
  <c r="T729" i="34"/>
  <c r="U729" i="34"/>
  <c r="V729" i="34"/>
  <c r="W729" i="34"/>
  <c r="X729" i="34"/>
  <c r="Y729" i="34"/>
  <c r="Z729" i="34"/>
  <c r="AA729" i="34"/>
  <c r="AB729" i="34"/>
  <c r="AC729" i="34"/>
  <c r="AD729" i="34"/>
  <c r="B730" i="34"/>
  <c r="C730" i="34"/>
  <c r="D730" i="34"/>
  <c r="F730" i="34"/>
  <c r="G730" i="34"/>
  <c r="H730" i="34"/>
  <c r="I730" i="34"/>
  <c r="J730" i="34"/>
  <c r="K730" i="34"/>
  <c r="L730" i="34"/>
  <c r="M730" i="34"/>
  <c r="N730" i="34"/>
  <c r="O730" i="34"/>
  <c r="P730" i="34"/>
  <c r="Q730" i="34"/>
  <c r="R730" i="34"/>
  <c r="S730" i="34"/>
  <c r="T730" i="34"/>
  <c r="U730" i="34"/>
  <c r="V730" i="34"/>
  <c r="W730" i="34"/>
  <c r="X730" i="34"/>
  <c r="Y730" i="34"/>
  <c r="Z730" i="34"/>
  <c r="AA730" i="34"/>
  <c r="AB730" i="34"/>
  <c r="AC730" i="34"/>
  <c r="AD730" i="34"/>
  <c r="B731" i="34"/>
  <c r="C731" i="34"/>
  <c r="D731" i="34"/>
  <c r="F731" i="34"/>
  <c r="G731" i="34"/>
  <c r="H731" i="34"/>
  <c r="I731" i="34"/>
  <c r="J731" i="34"/>
  <c r="K731" i="34"/>
  <c r="L731" i="34"/>
  <c r="M731" i="34"/>
  <c r="N731" i="34"/>
  <c r="O731" i="34"/>
  <c r="P731" i="34"/>
  <c r="Q731" i="34"/>
  <c r="R731" i="34"/>
  <c r="S731" i="34"/>
  <c r="T731" i="34"/>
  <c r="U731" i="34"/>
  <c r="V731" i="34"/>
  <c r="W731" i="34"/>
  <c r="X731" i="34"/>
  <c r="Y731" i="34"/>
  <c r="Z731" i="34"/>
  <c r="AA731" i="34"/>
  <c r="AB731" i="34"/>
  <c r="AC731" i="34"/>
  <c r="AD731" i="34"/>
  <c r="B732" i="34"/>
  <c r="C732" i="34"/>
  <c r="D732" i="34"/>
  <c r="F732" i="34"/>
  <c r="G732" i="34"/>
  <c r="H732" i="34"/>
  <c r="I732" i="34"/>
  <c r="J732" i="34"/>
  <c r="K732" i="34"/>
  <c r="L732" i="34"/>
  <c r="M732" i="34"/>
  <c r="N732" i="34"/>
  <c r="O732" i="34"/>
  <c r="P732" i="34"/>
  <c r="Q732" i="34"/>
  <c r="R732" i="34"/>
  <c r="S732" i="34"/>
  <c r="T732" i="34"/>
  <c r="U732" i="34"/>
  <c r="V732" i="34"/>
  <c r="W732" i="34"/>
  <c r="X732" i="34"/>
  <c r="Y732" i="34"/>
  <c r="Z732" i="34"/>
  <c r="AA732" i="34"/>
  <c r="AB732" i="34"/>
  <c r="AC732" i="34"/>
  <c r="AD732" i="34"/>
  <c r="B733" i="34"/>
  <c r="C733" i="34"/>
  <c r="D733" i="34"/>
  <c r="F733" i="34"/>
  <c r="G733" i="34"/>
  <c r="H733" i="34"/>
  <c r="I733" i="34"/>
  <c r="J733" i="34"/>
  <c r="K733" i="34"/>
  <c r="L733" i="34"/>
  <c r="M733" i="34"/>
  <c r="N733" i="34"/>
  <c r="O733" i="34"/>
  <c r="P733" i="34"/>
  <c r="Q733" i="34"/>
  <c r="R733" i="34"/>
  <c r="S733" i="34"/>
  <c r="T733" i="34"/>
  <c r="U733" i="34"/>
  <c r="V733" i="34"/>
  <c r="W733" i="34"/>
  <c r="X733" i="34"/>
  <c r="Y733" i="34"/>
  <c r="Z733" i="34"/>
  <c r="AA733" i="34"/>
  <c r="AB733" i="34"/>
  <c r="AC733" i="34"/>
  <c r="AD733" i="34"/>
  <c r="B734" i="34"/>
  <c r="C734" i="34"/>
  <c r="D734" i="34"/>
  <c r="F734" i="34"/>
  <c r="G734" i="34"/>
  <c r="H734" i="34"/>
  <c r="I734" i="34"/>
  <c r="J734" i="34"/>
  <c r="K734" i="34"/>
  <c r="L734" i="34"/>
  <c r="M734" i="34"/>
  <c r="N734" i="34"/>
  <c r="O734" i="34"/>
  <c r="P734" i="34"/>
  <c r="Q734" i="34"/>
  <c r="R734" i="34"/>
  <c r="S734" i="34"/>
  <c r="T734" i="34"/>
  <c r="U734" i="34"/>
  <c r="V734" i="34"/>
  <c r="W734" i="34"/>
  <c r="X734" i="34"/>
  <c r="Y734" i="34"/>
  <c r="Z734" i="34"/>
  <c r="AA734" i="34"/>
  <c r="AB734" i="34"/>
  <c r="AC734" i="34"/>
  <c r="AD734" i="34"/>
  <c r="B735" i="34"/>
  <c r="C735" i="34"/>
  <c r="D735" i="34"/>
  <c r="F735" i="34"/>
  <c r="G735" i="34"/>
  <c r="H735" i="34"/>
  <c r="I735" i="34"/>
  <c r="J735" i="34"/>
  <c r="K735" i="34"/>
  <c r="L735" i="34"/>
  <c r="M735" i="34"/>
  <c r="N735" i="34"/>
  <c r="O735" i="34"/>
  <c r="P735" i="34"/>
  <c r="Q735" i="34"/>
  <c r="R735" i="34"/>
  <c r="S735" i="34"/>
  <c r="T735" i="34"/>
  <c r="U735" i="34"/>
  <c r="V735" i="34"/>
  <c r="W735" i="34"/>
  <c r="X735" i="34"/>
  <c r="Y735" i="34"/>
  <c r="Z735" i="34"/>
  <c r="AA735" i="34"/>
  <c r="AB735" i="34"/>
  <c r="AC735" i="34"/>
  <c r="AD735" i="34"/>
  <c r="B736" i="34"/>
  <c r="C736" i="34"/>
  <c r="D736" i="34"/>
  <c r="F736" i="34"/>
  <c r="G736" i="34"/>
  <c r="H736" i="34"/>
  <c r="I736" i="34"/>
  <c r="J736" i="34"/>
  <c r="K736" i="34"/>
  <c r="L736" i="34"/>
  <c r="M736" i="34"/>
  <c r="N736" i="34"/>
  <c r="O736" i="34"/>
  <c r="P736" i="34"/>
  <c r="Q736" i="34"/>
  <c r="R736" i="34"/>
  <c r="S736" i="34"/>
  <c r="T736" i="34"/>
  <c r="U736" i="34"/>
  <c r="V736" i="34"/>
  <c r="W736" i="34"/>
  <c r="X736" i="34"/>
  <c r="Y736" i="34"/>
  <c r="Z736" i="34"/>
  <c r="AA736" i="34"/>
  <c r="AB736" i="34"/>
  <c r="AC736" i="34"/>
  <c r="AD736" i="34"/>
  <c r="B737" i="34"/>
  <c r="C737" i="34"/>
  <c r="D737" i="34"/>
  <c r="F737" i="34"/>
  <c r="G737" i="34"/>
  <c r="H737" i="34"/>
  <c r="I737" i="34"/>
  <c r="J737" i="34"/>
  <c r="K737" i="34"/>
  <c r="L737" i="34"/>
  <c r="M737" i="34"/>
  <c r="N737" i="34"/>
  <c r="O737" i="34"/>
  <c r="P737" i="34"/>
  <c r="Q737" i="34"/>
  <c r="R737" i="34"/>
  <c r="S737" i="34"/>
  <c r="T737" i="34"/>
  <c r="U737" i="34"/>
  <c r="V737" i="34"/>
  <c r="W737" i="34"/>
  <c r="X737" i="34"/>
  <c r="Y737" i="34"/>
  <c r="Z737" i="34"/>
  <c r="AA737" i="34"/>
  <c r="AB737" i="34"/>
  <c r="AC737" i="34"/>
  <c r="AD737" i="34"/>
  <c r="B738" i="34"/>
  <c r="C738" i="34"/>
  <c r="D738" i="34"/>
  <c r="F738" i="34"/>
  <c r="G738" i="34"/>
  <c r="H738" i="34"/>
  <c r="I738" i="34"/>
  <c r="J738" i="34"/>
  <c r="K738" i="34"/>
  <c r="L738" i="34"/>
  <c r="M738" i="34"/>
  <c r="N738" i="34"/>
  <c r="O738" i="34"/>
  <c r="P738" i="34"/>
  <c r="Q738" i="34"/>
  <c r="R738" i="34"/>
  <c r="S738" i="34"/>
  <c r="T738" i="34"/>
  <c r="U738" i="34"/>
  <c r="V738" i="34"/>
  <c r="W738" i="34"/>
  <c r="X738" i="34"/>
  <c r="Y738" i="34"/>
  <c r="Z738" i="34"/>
  <c r="AA738" i="34"/>
  <c r="AB738" i="34"/>
  <c r="AC738" i="34"/>
  <c r="AD738" i="34"/>
  <c r="B739" i="34"/>
  <c r="C739" i="34"/>
  <c r="D739" i="34"/>
  <c r="F739" i="34"/>
  <c r="G739" i="34"/>
  <c r="H739" i="34"/>
  <c r="I739" i="34"/>
  <c r="J739" i="34"/>
  <c r="K739" i="34"/>
  <c r="L739" i="34"/>
  <c r="M739" i="34"/>
  <c r="N739" i="34"/>
  <c r="O739" i="34"/>
  <c r="P739" i="34"/>
  <c r="Q739" i="34"/>
  <c r="R739" i="34"/>
  <c r="S739" i="34"/>
  <c r="T739" i="34"/>
  <c r="U739" i="34"/>
  <c r="V739" i="34"/>
  <c r="W739" i="34"/>
  <c r="X739" i="34"/>
  <c r="Y739" i="34"/>
  <c r="Z739" i="34"/>
  <c r="AA739" i="34"/>
  <c r="AB739" i="34"/>
  <c r="AC739" i="34"/>
  <c r="AD739" i="34"/>
  <c r="B740" i="34"/>
  <c r="C740" i="34"/>
  <c r="D740" i="34"/>
  <c r="F740" i="34"/>
  <c r="G740" i="34"/>
  <c r="H740" i="34"/>
  <c r="I740" i="34"/>
  <c r="J740" i="34"/>
  <c r="K740" i="34"/>
  <c r="L740" i="34"/>
  <c r="M740" i="34"/>
  <c r="N740" i="34"/>
  <c r="O740" i="34"/>
  <c r="P740" i="34"/>
  <c r="Q740" i="34"/>
  <c r="R740" i="34"/>
  <c r="S740" i="34"/>
  <c r="T740" i="34"/>
  <c r="U740" i="34"/>
  <c r="V740" i="34"/>
  <c r="W740" i="34"/>
  <c r="X740" i="34"/>
  <c r="Y740" i="34"/>
  <c r="Z740" i="34"/>
  <c r="AA740" i="34"/>
  <c r="AB740" i="34"/>
  <c r="AC740" i="34"/>
  <c r="AD740" i="34"/>
  <c r="B741" i="34"/>
  <c r="C741" i="34"/>
  <c r="D741" i="34"/>
  <c r="F741" i="34"/>
  <c r="G741" i="34"/>
  <c r="H741" i="34"/>
  <c r="I741" i="34"/>
  <c r="J741" i="34"/>
  <c r="K741" i="34"/>
  <c r="L741" i="34"/>
  <c r="M741" i="34"/>
  <c r="N741" i="34"/>
  <c r="O741" i="34"/>
  <c r="P741" i="34"/>
  <c r="Q741" i="34"/>
  <c r="R741" i="34"/>
  <c r="S741" i="34"/>
  <c r="T741" i="34"/>
  <c r="U741" i="34"/>
  <c r="V741" i="34"/>
  <c r="W741" i="34"/>
  <c r="X741" i="34"/>
  <c r="Y741" i="34"/>
  <c r="Z741" i="34"/>
  <c r="AA741" i="34"/>
  <c r="AB741" i="34"/>
  <c r="AC741" i="34"/>
  <c r="AD741" i="34"/>
  <c r="B742" i="34"/>
  <c r="C742" i="34"/>
  <c r="D742" i="34"/>
  <c r="F742" i="34"/>
  <c r="G742" i="34"/>
  <c r="H742" i="34"/>
  <c r="I742" i="34"/>
  <c r="J742" i="34"/>
  <c r="K742" i="34"/>
  <c r="L742" i="34"/>
  <c r="M742" i="34"/>
  <c r="N742" i="34"/>
  <c r="O742" i="34"/>
  <c r="P742" i="34"/>
  <c r="Q742" i="34"/>
  <c r="R742" i="34"/>
  <c r="S742" i="34"/>
  <c r="T742" i="34"/>
  <c r="U742" i="34"/>
  <c r="V742" i="34"/>
  <c r="W742" i="34"/>
  <c r="X742" i="34"/>
  <c r="Y742" i="34"/>
  <c r="Z742" i="34"/>
  <c r="AA742" i="34"/>
  <c r="AB742" i="34"/>
  <c r="AC742" i="34"/>
  <c r="AD742" i="34"/>
  <c r="B743" i="34"/>
  <c r="C743" i="34"/>
  <c r="D743" i="34"/>
  <c r="F743" i="34"/>
  <c r="G743" i="34"/>
  <c r="H743" i="34"/>
  <c r="I743" i="34"/>
  <c r="J743" i="34"/>
  <c r="K743" i="34"/>
  <c r="L743" i="34"/>
  <c r="M743" i="34"/>
  <c r="N743" i="34"/>
  <c r="O743" i="34"/>
  <c r="P743" i="34"/>
  <c r="Q743" i="34"/>
  <c r="R743" i="34"/>
  <c r="S743" i="34"/>
  <c r="T743" i="34"/>
  <c r="U743" i="34"/>
  <c r="V743" i="34"/>
  <c r="W743" i="34"/>
  <c r="X743" i="34"/>
  <c r="Y743" i="34"/>
  <c r="Z743" i="34"/>
  <c r="AA743" i="34"/>
  <c r="AB743" i="34"/>
  <c r="AC743" i="34"/>
  <c r="AD743" i="34"/>
  <c r="B744" i="34"/>
  <c r="C744" i="34"/>
  <c r="D744" i="34"/>
  <c r="F744" i="34"/>
  <c r="G744" i="34"/>
  <c r="H744" i="34"/>
  <c r="I744" i="34"/>
  <c r="J744" i="34"/>
  <c r="K744" i="34"/>
  <c r="L744" i="34"/>
  <c r="M744" i="34"/>
  <c r="N744" i="34"/>
  <c r="O744" i="34"/>
  <c r="P744" i="34"/>
  <c r="Q744" i="34"/>
  <c r="R744" i="34"/>
  <c r="S744" i="34"/>
  <c r="T744" i="34"/>
  <c r="U744" i="34"/>
  <c r="V744" i="34"/>
  <c r="W744" i="34"/>
  <c r="X744" i="34"/>
  <c r="Y744" i="34"/>
  <c r="Z744" i="34"/>
  <c r="AA744" i="34"/>
  <c r="AB744" i="34"/>
  <c r="AC744" i="34"/>
  <c r="AD744" i="34"/>
  <c r="B745" i="34"/>
  <c r="C745" i="34"/>
  <c r="D745" i="34"/>
  <c r="F745" i="34"/>
  <c r="G745" i="34"/>
  <c r="H745" i="34"/>
  <c r="I745" i="34"/>
  <c r="J745" i="34"/>
  <c r="K745" i="34"/>
  <c r="L745" i="34"/>
  <c r="M745" i="34"/>
  <c r="N745" i="34"/>
  <c r="O745" i="34"/>
  <c r="P745" i="34"/>
  <c r="Q745" i="34"/>
  <c r="R745" i="34"/>
  <c r="S745" i="34"/>
  <c r="T745" i="34"/>
  <c r="U745" i="34"/>
  <c r="V745" i="34"/>
  <c r="W745" i="34"/>
  <c r="X745" i="34"/>
  <c r="Y745" i="34"/>
  <c r="Z745" i="34"/>
  <c r="AA745" i="34"/>
  <c r="AB745" i="34"/>
  <c r="AC745" i="34"/>
  <c r="AD745" i="34"/>
  <c r="B746" i="34"/>
  <c r="C746" i="34"/>
  <c r="D746" i="34"/>
  <c r="F746" i="34"/>
  <c r="G746" i="34"/>
  <c r="H746" i="34"/>
  <c r="I746" i="34"/>
  <c r="J746" i="34"/>
  <c r="K746" i="34"/>
  <c r="L746" i="34"/>
  <c r="M746" i="34"/>
  <c r="N746" i="34"/>
  <c r="O746" i="34"/>
  <c r="P746" i="34"/>
  <c r="Q746" i="34"/>
  <c r="R746" i="34"/>
  <c r="S746" i="34"/>
  <c r="T746" i="34"/>
  <c r="U746" i="34"/>
  <c r="V746" i="34"/>
  <c r="W746" i="34"/>
  <c r="X746" i="34"/>
  <c r="Y746" i="34"/>
  <c r="Z746" i="34"/>
  <c r="AA746" i="34"/>
  <c r="AB746" i="34"/>
  <c r="AC746" i="34"/>
  <c r="AD746" i="34"/>
  <c r="B747" i="34"/>
  <c r="C747" i="34"/>
  <c r="D747" i="34"/>
  <c r="F747" i="34"/>
  <c r="G747" i="34"/>
  <c r="H747" i="34"/>
  <c r="I747" i="34"/>
  <c r="J747" i="34"/>
  <c r="K747" i="34"/>
  <c r="L747" i="34"/>
  <c r="M747" i="34"/>
  <c r="N747" i="34"/>
  <c r="O747" i="34"/>
  <c r="P747" i="34"/>
  <c r="Q747" i="34"/>
  <c r="R747" i="34"/>
  <c r="S747" i="34"/>
  <c r="T747" i="34"/>
  <c r="U747" i="34"/>
  <c r="V747" i="34"/>
  <c r="W747" i="34"/>
  <c r="X747" i="34"/>
  <c r="Y747" i="34"/>
  <c r="Z747" i="34"/>
  <c r="AA747" i="34"/>
  <c r="AB747" i="34"/>
  <c r="AC747" i="34"/>
  <c r="AD747" i="34"/>
  <c r="B748" i="34"/>
  <c r="C748" i="34"/>
  <c r="D748" i="34"/>
  <c r="F748" i="34"/>
  <c r="G748" i="34"/>
  <c r="H748" i="34"/>
  <c r="I748" i="34"/>
  <c r="J748" i="34"/>
  <c r="K748" i="34"/>
  <c r="L748" i="34"/>
  <c r="M748" i="34"/>
  <c r="N748" i="34"/>
  <c r="O748" i="34"/>
  <c r="P748" i="34"/>
  <c r="Q748" i="34"/>
  <c r="R748" i="34"/>
  <c r="S748" i="34"/>
  <c r="T748" i="34"/>
  <c r="U748" i="34"/>
  <c r="V748" i="34"/>
  <c r="W748" i="34"/>
  <c r="X748" i="34"/>
  <c r="Y748" i="34"/>
  <c r="Z748" i="34"/>
  <c r="AA748" i="34"/>
  <c r="AB748" i="34"/>
  <c r="AC748" i="34"/>
  <c r="AD748" i="34"/>
  <c r="B749" i="34"/>
  <c r="C749" i="34"/>
  <c r="D749" i="34"/>
  <c r="F749" i="34"/>
  <c r="G749" i="34"/>
  <c r="H749" i="34"/>
  <c r="I749" i="34"/>
  <c r="J749" i="34"/>
  <c r="K749" i="34"/>
  <c r="L749" i="34"/>
  <c r="M749" i="34"/>
  <c r="N749" i="34"/>
  <c r="O749" i="34"/>
  <c r="P749" i="34"/>
  <c r="Q749" i="34"/>
  <c r="R749" i="34"/>
  <c r="S749" i="34"/>
  <c r="T749" i="34"/>
  <c r="U749" i="34"/>
  <c r="V749" i="34"/>
  <c r="W749" i="34"/>
  <c r="X749" i="34"/>
  <c r="Y749" i="34"/>
  <c r="Z749" i="34"/>
  <c r="AA749" i="34"/>
  <c r="AB749" i="34"/>
  <c r="AC749" i="34"/>
  <c r="AD749" i="34"/>
  <c r="B750" i="34"/>
  <c r="C750" i="34"/>
  <c r="D750" i="34"/>
  <c r="F750" i="34"/>
  <c r="G750" i="34"/>
  <c r="H750" i="34"/>
  <c r="I750" i="34"/>
  <c r="J750" i="34"/>
  <c r="K750" i="34"/>
  <c r="L750" i="34"/>
  <c r="M750" i="34"/>
  <c r="N750" i="34"/>
  <c r="O750" i="34"/>
  <c r="P750" i="34"/>
  <c r="Q750" i="34"/>
  <c r="R750" i="34"/>
  <c r="S750" i="34"/>
  <c r="T750" i="34"/>
  <c r="U750" i="34"/>
  <c r="V750" i="34"/>
  <c r="W750" i="34"/>
  <c r="X750" i="34"/>
  <c r="Y750" i="34"/>
  <c r="Z750" i="34"/>
  <c r="AA750" i="34"/>
  <c r="AB750" i="34"/>
  <c r="AC750" i="34"/>
  <c r="AD750" i="34"/>
  <c r="B751" i="34"/>
  <c r="C751" i="34"/>
  <c r="D751" i="34"/>
  <c r="F751" i="34"/>
  <c r="G751" i="34"/>
  <c r="H751" i="34"/>
  <c r="I751" i="34"/>
  <c r="J751" i="34"/>
  <c r="K751" i="34"/>
  <c r="L751" i="34"/>
  <c r="M751" i="34"/>
  <c r="N751" i="34"/>
  <c r="O751" i="34"/>
  <c r="P751" i="34"/>
  <c r="Q751" i="34"/>
  <c r="R751" i="34"/>
  <c r="S751" i="34"/>
  <c r="T751" i="34"/>
  <c r="U751" i="34"/>
  <c r="V751" i="34"/>
  <c r="W751" i="34"/>
  <c r="X751" i="34"/>
  <c r="Y751" i="34"/>
  <c r="Z751" i="34"/>
  <c r="AA751" i="34"/>
  <c r="AB751" i="34"/>
  <c r="AC751" i="34"/>
  <c r="AD751" i="34"/>
  <c r="B752" i="34"/>
  <c r="C752" i="34"/>
  <c r="D752" i="34"/>
  <c r="F752" i="34"/>
  <c r="G752" i="34"/>
  <c r="H752" i="34"/>
  <c r="I752" i="34"/>
  <c r="J752" i="34"/>
  <c r="K752" i="34"/>
  <c r="L752" i="34"/>
  <c r="M752" i="34"/>
  <c r="N752" i="34"/>
  <c r="O752" i="34"/>
  <c r="P752" i="34"/>
  <c r="Q752" i="34"/>
  <c r="R752" i="34"/>
  <c r="S752" i="34"/>
  <c r="T752" i="34"/>
  <c r="U752" i="34"/>
  <c r="V752" i="34"/>
  <c r="W752" i="34"/>
  <c r="X752" i="34"/>
  <c r="Y752" i="34"/>
  <c r="Z752" i="34"/>
  <c r="AA752" i="34"/>
  <c r="AB752" i="34"/>
  <c r="AC752" i="34"/>
  <c r="AD752" i="34"/>
  <c r="B753" i="34"/>
  <c r="C753" i="34"/>
  <c r="D753" i="34"/>
  <c r="F753" i="34"/>
  <c r="G753" i="34"/>
  <c r="H753" i="34"/>
  <c r="I753" i="34"/>
  <c r="J753" i="34"/>
  <c r="K753" i="34"/>
  <c r="L753" i="34"/>
  <c r="M753" i="34"/>
  <c r="N753" i="34"/>
  <c r="O753" i="34"/>
  <c r="P753" i="34"/>
  <c r="Q753" i="34"/>
  <c r="R753" i="34"/>
  <c r="S753" i="34"/>
  <c r="T753" i="34"/>
  <c r="U753" i="34"/>
  <c r="V753" i="34"/>
  <c r="W753" i="34"/>
  <c r="X753" i="34"/>
  <c r="Y753" i="34"/>
  <c r="Z753" i="34"/>
  <c r="AA753" i="34"/>
  <c r="AB753" i="34"/>
  <c r="AC753" i="34"/>
  <c r="AD753" i="34"/>
  <c r="B754" i="34"/>
  <c r="C754" i="34"/>
  <c r="D754" i="34"/>
  <c r="F754" i="34"/>
  <c r="G754" i="34"/>
  <c r="H754" i="34"/>
  <c r="I754" i="34"/>
  <c r="J754" i="34"/>
  <c r="K754" i="34"/>
  <c r="L754" i="34"/>
  <c r="M754" i="34"/>
  <c r="N754" i="34"/>
  <c r="O754" i="34"/>
  <c r="P754" i="34"/>
  <c r="Q754" i="34"/>
  <c r="R754" i="34"/>
  <c r="S754" i="34"/>
  <c r="T754" i="34"/>
  <c r="U754" i="34"/>
  <c r="V754" i="34"/>
  <c r="W754" i="34"/>
  <c r="X754" i="34"/>
  <c r="Y754" i="34"/>
  <c r="Z754" i="34"/>
  <c r="AA754" i="34"/>
  <c r="AB754" i="34"/>
  <c r="AC754" i="34"/>
  <c r="AD754" i="34"/>
  <c r="B755" i="34"/>
  <c r="C755" i="34"/>
  <c r="D755" i="34"/>
  <c r="F755" i="34"/>
  <c r="G755" i="34"/>
  <c r="H755" i="34"/>
  <c r="I755" i="34"/>
  <c r="J755" i="34"/>
  <c r="K755" i="34"/>
  <c r="L755" i="34"/>
  <c r="M755" i="34"/>
  <c r="N755" i="34"/>
  <c r="O755" i="34"/>
  <c r="P755" i="34"/>
  <c r="Q755" i="34"/>
  <c r="R755" i="34"/>
  <c r="S755" i="34"/>
  <c r="T755" i="34"/>
  <c r="U755" i="34"/>
  <c r="V755" i="34"/>
  <c r="W755" i="34"/>
  <c r="X755" i="34"/>
  <c r="Y755" i="34"/>
  <c r="Z755" i="34"/>
  <c r="AA755" i="34"/>
  <c r="AB755" i="34"/>
  <c r="AC755" i="34"/>
  <c r="AD755" i="34"/>
  <c r="B756" i="34"/>
  <c r="C756" i="34"/>
  <c r="D756" i="34"/>
  <c r="F756" i="34"/>
  <c r="G756" i="34"/>
  <c r="H756" i="34"/>
  <c r="I756" i="34"/>
  <c r="J756" i="34"/>
  <c r="K756" i="34"/>
  <c r="L756" i="34"/>
  <c r="M756" i="34"/>
  <c r="N756" i="34"/>
  <c r="O756" i="34"/>
  <c r="P756" i="34"/>
  <c r="Q756" i="34"/>
  <c r="R756" i="34"/>
  <c r="S756" i="34"/>
  <c r="T756" i="34"/>
  <c r="U756" i="34"/>
  <c r="V756" i="34"/>
  <c r="W756" i="34"/>
  <c r="X756" i="34"/>
  <c r="Y756" i="34"/>
  <c r="Z756" i="34"/>
  <c r="AA756" i="34"/>
  <c r="AB756" i="34"/>
  <c r="AC756" i="34"/>
  <c r="AD756" i="34"/>
  <c r="B757" i="34"/>
  <c r="C757" i="34"/>
  <c r="D757" i="34"/>
  <c r="F757" i="34"/>
  <c r="G757" i="34"/>
  <c r="H757" i="34"/>
  <c r="I757" i="34"/>
  <c r="J757" i="34"/>
  <c r="K757" i="34"/>
  <c r="L757" i="34"/>
  <c r="M757" i="34"/>
  <c r="N757" i="34"/>
  <c r="O757" i="34"/>
  <c r="P757" i="34"/>
  <c r="Q757" i="34"/>
  <c r="R757" i="34"/>
  <c r="S757" i="34"/>
  <c r="T757" i="34"/>
  <c r="U757" i="34"/>
  <c r="V757" i="34"/>
  <c r="W757" i="34"/>
  <c r="X757" i="34"/>
  <c r="Y757" i="34"/>
  <c r="Z757" i="34"/>
  <c r="AA757" i="34"/>
  <c r="AB757" i="34"/>
  <c r="AC757" i="34"/>
  <c r="AD757" i="34"/>
  <c r="B758" i="34"/>
  <c r="C758" i="34"/>
  <c r="D758" i="34"/>
  <c r="F758" i="34"/>
  <c r="G758" i="34"/>
  <c r="H758" i="34"/>
  <c r="I758" i="34"/>
  <c r="J758" i="34"/>
  <c r="K758" i="34"/>
  <c r="L758" i="34"/>
  <c r="M758" i="34"/>
  <c r="N758" i="34"/>
  <c r="O758" i="34"/>
  <c r="P758" i="34"/>
  <c r="Q758" i="34"/>
  <c r="R758" i="34"/>
  <c r="S758" i="34"/>
  <c r="T758" i="34"/>
  <c r="U758" i="34"/>
  <c r="V758" i="34"/>
  <c r="W758" i="34"/>
  <c r="X758" i="34"/>
  <c r="Y758" i="34"/>
  <c r="Z758" i="34"/>
  <c r="AA758" i="34"/>
  <c r="AB758" i="34"/>
  <c r="AC758" i="34"/>
  <c r="AD758" i="34"/>
  <c r="B759" i="34"/>
  <c r="C759" i="34"/>
  <c r="D759" i="34"/>
  <c r="F759" i="34"/>
  <c r="G759" i="34"/>
  <c r="H759" i="34"/>
  <c r="I759" i="34"/>
  <c r="J759" i="34"/>
  <c r="K759" i="34"/>
  <c r="L759" i="34"/>
  <c r="M759" i="34"/>
  <c r="N759" i="34"/>
  <c r="O759" i="34"/>
  <c r="P759" i="34"/>
  <c r="Q759" i="34"/>
  <c r="R759" i="34"/>
  <c r="S759" i="34"/>
  <c r="T759" i="34"/>
  <c r="U759" i="34"/>
  <c r="V759" i="34"/>
  <c r="W759" i="34"/>
  <c r="X759" i="34"/>
  <c r="Y759" i="34"/>
  <c r="Z759" i="34"/>
  <c r="AA759" i="34"/>
  <c r="AB759" i="34"/>
  <c r="AC759" i="34"/>
  <c r="AD759" i="34"/>
  <c r="B760" i="34"/>
  <c r="C760" i="34"/>
  <c r="D760" i="34"/>
  <c r="F760" i="34"/>
  <c r="G760" i="34"/>
  <c r="H760" i="34"/>
  <c r="I760" i="34"/>
  <c r="J760" i="34"/>
  <c r="K760" i="34"/>
  <c r="L760" i="34"/>
  <c r="M760" i="34"/>
  <c r="N760" i="34"/>
  <c r="O760" i="34"/>
  <c r="P760" i="34"/>
  <c r="Q760" i="34"/>
  <c r="R760" i="34"/>
  <c r="S760" i="34"/>
  <c r="T760" i="34"/>
  <c r="U760" i="34"/>
  <c r="V760" i="34"/>
  <c r="W760" i="34"/>
  <c r="X760" i="34"/>
  <c r="Y760" i="34"/>
  <c r="Z760" i="34"/>
  <c r="AA760" i="34"/>
  <c r="AB760" i="34"/>
  <c r="AC760" i="34"/>
  <c r="AD760" i="34"/>
  <c r="B761" i="34"/>
  <c r="C761" i="34"/>
  <c r="D761" i="34"/>
  <c r="F761" i="34"/>
  <c r="G761" i="34"/>
  <c r="H761" i="34"/>
  <c r="I761" i="34"/>
  <c r="J761" i="34"/>
  <c r="K761" i="34"/>
  <c r="L761" i="34"/>
  <c r="M761" i="34"/>
  <c r="N761" i="34"/>
  <c r="O761" i="34"/>
  <c r="P761" i="34"/>
  <c r="Q761" i="34"/>
  <c r="R761" i="34"/>
  <c r="S761" i="34"/>
  <c r="T761" i="34"/>
  <c r="U761" i="34"/>
  <c r="V761" i="34"/>
  <c r="W761" i="34"/>
  <c r="X761" i="34"/>
  <c r="Y761" i="34"/>
  <c r="Z761" i="34"/>
  <c r="AA761" i="34"/>
  <c r="AB761" i="34"/>
  <c r="AC761" i="34"/>
  <c r="AD761" i="34"/>
  <c r="B762" i="34"/>
  <c r="C762" i="34"/>
  <c r="D762" i="34"/>
  <c r="F762" i="34"/>
  <c r="G762" i="34"/>
  <c r="H762" i="34"/>
  <c r="I762" i="34"/>
  <c r="J762" i="34"/>
  <c r="K762" i="34"/>
  <c r="L762" i="34"/>
  <c r="M762" i="34"/>
  <c r="N762" i="34"/>
  <c r="O762" i="34"/>
  <c r="P762" i="34"/>
  <c r="Q762" i="34"/>
  <c r="R762" i="34"/>
  <c r="S762" i="34"/>
  <c r="T762" i="34"/>
  <c r="U762" i="34"/>
  <c r="V762" i="34"/>
  <c r="W762" i="34"/>
  <c r="X762" i="34"/>
  <c r="Y762" i="34"/>
  <c r="Z762" i="34"/>
  <c r="AA762" i="34"/>
  <c r="AB762" i="34"/>
  <c r="AC762" i="34"/>
  <c r="AD762" i="34"/>
  <c r="B763" i="34"/>
  <c r="C763" i="34"/>
  <c r="D763" i="34"/>
  <c r="F763" i="34"/>
  <c r="G763" i="34"/>
  <c r="H763" i="34"/>
  <c r="I763" i="34"/>
  <c r="J763" i="34"/>
  <c r="K763" i="34"/>
  <c r="L763" i="34"/>
  <c r="M763" i="34"/>
  <c r="N763" i="34"/>
  <c r="O763" i="34"/>
  <c r="P763" i="34"/>
  <c r="Q763" i="34"/>
  <c r="R763" i="34"/>
  <c r="S763" i="34"/>
  <c r="T763" i="34"/>
  <c r="U763" i="34"/>
  <c r="V763" i="34"/>
  <c r="W763" i="34"/>
  <c r="X763" i="34"/>
  <c r="Y763" i="34"/>
  <c r="Z763" i="34"/>
  <c r="AA763" i="34"/>
  <c r="AB763" i="34"/>
  <c r="AC763" i="34"/>
  <c r="AD763" i="34"/>
  <c r="B764" i="34"/>
  <c r="C764" i="34"/>
  <c r="D764" i="34"/>
  <c r="F764" i="34"/>
  <c r="G764" i="34"/>
  <c r="H764" i="34"/>
  <c r="I764" i="34"/>
  <c r="J764" i="34"/>
  <c r="K764" i="34"/>
  <c r="L764" i="34"/>
  <c r="M764" i="34"/>
  <c r="N764" i="34"/>
  <c r="O764" i="34"/>
  <c r="P764" i="34"/>
  <c r="Q764" i="34"/>
  <c r="R764" i="34"/>
  <c r="S764" i="34"/>
  <c r="T764" i="34"/>
  <c r="U764" i="34"/>
  <c r="V764" i="34"/>
  <c r="W764" i="34"/>
  <c r="X764" i="34"/>
  <c r="Y764" i="34"/>
  <c r="Z764" i="34"/>
  <c r="AA764" i="34"/>
  <c r="AB764" i="34"/>
  <c r="AC764" i="34"/>
  <c r="AD764" i="34"/>
  <c r="B765" i="34"/>
  <c r="C765" i="34"/>
  <c r="D765" i="34"/>
  <c r="F765" i="34"/>
  <c r="G765" i="34"/>
  <c r="H765" i="34"/>
  <c r="I765" i="34"/>
  <c r="J765" i="34"/>
  <c r="K765" i="34"/>
  <c r="L765" i="34"/>
  <c r="M765" i="34"/>
  <c r="N765" i="34"/>
  <c r="O765" i="34"/>
  <c r="P765" i="34"/>
  <c r="Q765" i="34"/>
  <c r="R765" i="34"/>
  <c r="S765" i="34"/>
  <c r="T765" i="34"/>
  <c r="U765" i="34"/>
  <c r="V765" i="34"/>
  <c r="W765" i="34"/>
  <c r="X765" i="34"/>
  <c r="Y765" i="34"/>
  <c r="Z765" i="34"/>
  <c r="AA765" i="34"/>
  <c r="AB765" i="34"/>
  <c r="AC765" i="34"/>
  <c r="AD765" i="34"/>
  <c r="B766" i="34"/>
  <c r="C766" i="34"/>
  <c r="D766" i="34"/>
  <c r="F766" i="34"/>
  <c r="G766" i="34"/>
  <c r="H766" i="34"/>
  <c r="I766" i="34"/>
  <c r="J766" i="34"/>
  <c r="K766" i="34"/>
  <c r="L766" i="34"/>
  <c r="M766" i="34"/>
  <c r="N766" i="34"/>
  <c r="O766" i="34"/>
  <c r="P766" i="34"/>
  <c r="Q766" i="34"/>
  <c r="R766" i="34"/>
  <c r="S766" i="34"/>
  <c r="T766" i="34"/>
  <c r="U766" i="34"/>
  <c r="V766" i="34"/>
  <c r="W766" i="34"/>
  <c r="X766" i="34"/>
  <c r="Y766" i="34"/>
  <c r="Z766" i="34"/>
  <c r="AA766" i="34"/>
  <c r="AB766" i="34"/>
  <c r="AC766" i="34"/>
  <c r="AD766" i="34"/>
  <c r="B767" i="34"/>
  <c r="C767" i="34"/>
  <c r="D767" i="34"/>
  <c r="F767" i="34"/>
  <c r="G767" i="34"/>
  <c r="H767" i="34"/>
  <c r="I767" i="34"/>
  <c r="J767" i="34"/>
  <c r="K767" i="34"/>
  <c r="L767" i="34"/>
  <c r="M767" i="34"/>
  <c r="N767" i="34"/>
  <c r="O767" i="34"/>
  <c r="P767" i="34"/>
  <c r="Q767" i="34"/>
  <c r="R767" i="34"/>
  <c r="S767" i="34"/>
  <c r="T767" i="34"/>
  <c r="U767" i="34"/>
  <c r="V767" i="34"/>
  <c r="W767" i="34"/>
  <c r="X767" i="34"/>
  <c r="Y767" i="34"/>
  <c r="Z767" i="34"/>
  <c r="AA767" i="34"/>
  <c r="AB767" i="34"/>
  <c r="AC767" i="34"/>
  <c r="AD767" i="34"/>
  <c r="B768" i="34"/>
  <c r="C768" i="34"/>
  <c r="D768" i="34"/>
  <c r="F768" i="34"/>
  <c r="G768" i="34"/>
  <c r="H768" i="34"/>
  <c r="I768" i="34"/>
  <c r="J768" i="34"/>
  <c r="K768" i="34"/>
  <c r="L768" i="34"/>
  <c r="M768" i="34"/>
  <c r="N768" i="34"/>
  <c r="O768" i="34"/>
  <c r="P768" i="34"/>
  <c r="Q768" i="34"/>
  <c r="R768" i="34"/>
  <c r="S768" i="34"/>
  <c r="T768" i="34"/>
  <c r="U768" i="34"/>
  <c r="V768" i="34"/>
  <c r="W768" i="34"/>
  <c r="X768" i="34"/>
  <c r="Y768" i="34"/>
  <c r="Z768" i="34"/>
  <c r="AA768" i="34"/>
  <c r="AB768" i="34"/>
  <c r="AC768" i="34"/>
  <c r="AD768" i="34"/>
  <c r="B769" i="34"/>
  <c r="C769" i="34"/>
  <c r="D769" i="34"/>
  <c r="F769" i="34"/>
  <c r="G769" i="34"/>
  <c r="H769" i="34"/>
  <c r="I769" i="34"/>
  <c r="J769" i="34"/>
  <c r="K769" i="34"/>
  <c r="L769" i="34"/>
  <c r="M769" i="34"/>
  <c r="N769" i="34"/>
  <c r="O769" i="34"/>
  <c r="P769" i="34"/>
  <c r="Q769" i="34"/>
  <c r="R769" i="34"/>
  <c r="S769" i="34"/>
  <c r="T769" i="34"/>
  <c r="U769" i="34"/>
  <c r="V769" i="34"/>
  <c r="W769" i="34"/>
  <c r="X769" i="34"/>
  <c r="Y769" i="34"/>
  <c r="Z769" i="34"/>
  <c r="AA769" i="34"/>
  <c r="AB769" i="34"/>
  <c r="AC769" i="34"/>
  <c r="AD769" i="34"/>
  <c r="B770" i="34"/>
  <c r="C770" i="34"/>
  <c r="D770" i="34"/>
  <c r="F770" i="34"/>
  <c r="G770" i="34"/>
  <c r="H770" i="34"/>
  <c r="I770" i="34"/>
  <c r="J770" i="34"/>
  <c r="K770" i="34"/>
  <c r="L770" i="34"/>
  <c r="M770" i="34"/>
  <c r="N770" i="34"/>
  <c r="O770" i="34"/>
  <c r="P770" i="34"/>
  <c r="Q770" i="34"/>
  <c r="R770" i="34"/>
  <c r="S770" i="34"/>
  <c r="T770" i="34"/>
  <c r="U770" i="34"/>
  <c r="V770" i="34"/>
  <c r="W770" i="34"/>
  <c r="X770" i="34"/>
  <c r="Y770" i="34"/>
  <c r="Z770" i="34"/>
  <c r="AA770" i="34"/>
  <c r="AB770" i="34"/>
  <c r="AC770" i="34"/>
  <c r="AD770" i="34"/>
  <c r="B771" i="34"/>
  <c r="C771" i="34"/>
  <c r="D771" i="34"/>
  <c r="F771" i="34"/>
  <c r="G771" i="34"/>
  <c r="H771" i="34"/>
  <c r="I771" i="34"/>
  <c r="J771" i="34"/>
  <c r="K771" i="34"/>
  <c r="L771" i="34"/>
  <c r="M771" i="34"/>
  <c r="N771" i="34"/>
  <c r="O771" i="34"/>
  <c r="P771" i="34"/>
  <c r="Q771" i="34"/>
  <c r="R771" i="34"/>
  <c r="S771" i="34"/>
  <c r="T771" i="34"/>
  <c r="U771" i="34"/>
  <c r="V771" i="34"/>
  <c r="W771" i="34"/>
  <c r="X771" i="34"/>
  <c r="Y771" i="34"/>
  <c r="Z771" i="34"/>
  <c r="AA771" i="34"/>
  <c r="AB771" i="34"/>
  <c r="AC771" i="34"/>
  <c r="AD771" i="34"/>
  <c r="B772" i="34"/>
  <c r="C772" i="34"/>
  <c r="D772" i="34"/>
  <c r="F772" i="34"/>
  <c r="G772" i="34"/>
  <c r="H772" i="34"/>
  <c r="I772" i="34"/>
  <c r="J772" i="34"/>
  <c r="K772" i="34"/>
  <c r="L772" i="34"/>
  <c r="M772" i="34"/>
  <c r="N772" i="34"/>
  <c r="O772" i="34"/>
  <c r="P772" i="34"/>
  <c r="Q772" i="34"/>
  <c r="R772" i="34"/>
  <c r="S772" i="34"/>
  <c r="T772" i="34"/>
  <c r="U772" i="34"/>
  <c r="V772" i="34"/>
  <c r="W772" i="34"/>
  <c r="X772" i="34"/>
  <c r="Y772" i="34"/>
  <c r="Z772" i="34"/>
  <c r="AA772" i="34"/>
  <c r="AB772" i="34"/>
  <c r="AC772" i="34"/>
  <c r="AD772" i="34"/>
  <c r="B773" i="34"/>
  <c r="C773" i="34"/>
  <c r="D773" i="34"/>
  <c r="F773" i="34"/>
  <c r="G773" i="34"/>
  <c r="H773" i="34"/>
  <c r="I773" i="34"/>
  <c r="J773" i="34"/>
  <c r="K773" i="34"/>
  <c r="L773" i="34"/>
  <c r="M773" i="34"/>
  <c r="N773" i="34"/>
  <c r="O773" i="34"/>
  <c r="P773" i="34"/>
  <c r="Q773" i="34"/>
  <c r="R773" i="34"/>
  <c r="S773" i="34"/>
  <c r="T773" i="34"/>
  <c r="U773" i="34"/>
  <c r="V773" i="34"/>
  <c r="W773" i="34"/>
  <c r="X773" i="34"/>
  <c r="Y773" i="34"/>
  <c r="Z773" i="34"/>
  <c r="AA773" i="34"/>
  <c r="AB773" i="34"/>
  <c r="AC773" i="34"/>
  <c r="AD773" i="34"/>
  <c r="B774" i="34"/>
  <c r="C774" i="34"/>
  <c r="D774" i="34"/>
  <c r="F774" i="34"/>
  <c r="G774" i="34"/>
  <c r="H774" i="34"/>
  <c r="I774" i="34"/>
  <c r="J774" i="34"/>
  <c r="K774" i="34"/>
  <c r="L774" i="34"/>
  <c r="M774" i="34"/>
  <c r="N774" i="34"/>
  <c r="O774" i="34"/>
  <c r="P774" i="34"/>
  <c r="Q774" i="34"/>
  <c r="R774" i="34"/>
  <c r="S774" i="34"/>
  <c r="T774" i="34"/>
  <c r="U774" i="34"/>
  <c r="V774" i="34"/>
  <c r="W774" i="34"/>
  <c r="X774" i="34"/>
  <c r="Y774" i="34"/>
  <c r="Z774" i="34"/>
  <c r="AA774" i="34"/>
  <c r="AB774" i="34"/>
  <c r="AC774" i="34"/>
  <c r="AD774" i="34"/>
  <c r="B775" i="34"/>
  <c r="C775" i="34"/>
  <c r="D775" i="34"/>
  <c r="F775" i="34"/>
  <c r="G775" i="34"/>
  <c r="H775" i="34"/>
  <c r="I775" i="34"/>
  <c r="J775" i="34"/>
  <c r="K775" i="34"/>
  <c r="L775" i="34"/>
  <c r="M775" i="34"/>
  <c r="N775" i="34"/>
  <c r="O775" i="34"/>
  <c r="P775" i="34"/>
  <c r="Q775" i="34"/>
  <c r="R775" i="34"/>
  <c r="S775" i="34"/>
  <c r="T775" i="34"/>
  <c r="U775" i="34"/>
  <c r="V775" i="34"/>
  <c r="W775" i="34"/>
  <c r="X775" i="34"/>
  <c r="Y775" i="34"/>
  <c r="Z775" i="34"/>
  <c r="AA775" i="34"/>
  <c r="AB775" i="34"/>
  <c r="AC775" i="34"/>
  <c r="AD775" i="34"/>
  <c r="B776" i="34"/>
  <c r="C776" i="34"/>
  <c r="D776" i="34"/>
  <c r="F776" i="34"/>
  <c r="G776" i="34"/>
  <c r="H776" i="34"/>
  <c r="I776" i="34"/>
  <c r="J776" i="34"/>
  <c r="K776" i="34"/>
  <c r="L776" i="34"/>
  <c r="M776" i="34"/>
  <c r="N776" i="34"/>
  <c r="O776" i="34"/>
  <c r="P776" i="34"/>
  <c r="Q776" i="34"/>
  <c r="R776" i="34"/>
  <c r="S776" i="34"/>
  <c r="T776" i="34"/>
  <c r="U776" i="34"/>
  <c r="V776" i="34"/>
  <c r="W776" i="34"/>
  <c r="X776" i="34"/>
  <c r="Y776" i="34"/>
  <c r="Z776" i="34"/>
  <c r="AA776" i="34"/>
  <c r="AB776" i="34"/>
  <c r="AC776" i="34"/>
  <c r="AD776" i="34"/>
  <c r="B777" i="34"/>
  <c r="C777" i="34"/>
  <c r="D777" i="34"/>
  <c r="F777" i="34"/>
  <c r="G777" i="34"/>
  <c r="H777" i="34"/>
  <c r="I777" i="34"/>
  <c r="J777" i="34"/>
  <c r="K777" i="34"/>
  <c r="L777" i="34"/>
  <c r="M777" i="34"/>
  <c r="N777" i="34"/>
  <c r="O777" i="34"/>
  <c r="P777" i="34"/>
  <c r="Q777" i="34"/>
  <c r="R777" i="34"/>
  <c r="S777" i="34"/>
  <c r="T777" i="34"/>
  <c r="U777" i="34"/>
  <c r="V777" i="34"/>
  <c r="W777" i="34"/>
  <c r="X777" i="34"/>
  <c r="Y777" i="34"/>
  <c r="Z777" i="34"/>
  <c r="AA777" i="34"/>
  <c r="AB777" i="34"/>
  <c r="AC777" i="34"/>
  <c r="AD777" i="34"/>
  <c r="B778" i="34"/>
  <c r="C778" i="34"/>
  <c r="D778" i="34"/>
  <c r="F778" i="34"/>
  <c r="G778" i="34"/>
  <c r="H778" i="34"/>
  <c r="I778" i="34"/>
  <c r="J778" i="34"/>
  <c r="K778" i="34"/>
  <c r="L778" i="34"/>
  <c r="M778" i="34"/>
  <c r="N778" i="34"/>
  <c r="O778" i="34"/>
  <c r="P778" i="34"/>
  <c r="Q778" i="34"/>
  <c r="R778" i="34"/>
  <c r="S778" i="34"/>
  <c r="T778" i="34"/>
  <c r="U778" i="34"/>
  <c r="V778" i="34"/>
  <c r="W778" i="34"/>
  <c r="X778" i="34"/>
  <c r="Y778" i="34"/>
  <c r="Z778" i="34"/>
  <c r="AA778" i="34"/>
  <c r="AB778" i="34"/>
  <c r="AC778" i="34"/>
  <c r="AD778" i="34"/>
  <c r="A90" i="33"/>
  <c r="B90" i="33"/>
  <c r="C90" i="33"/>
  <c r="D90" i="33"/>
  <c r="G90" i="33"/>
  <c r="H90" i="33"/>
  <c r="I90" i="33"/>
  <c r="J90" i="33"/>
  <c r="K90" i="33"/>
  <c r="L90" i="33"/>
  <c r="M90" i="33"/>
  <c r="O90" i="33"/>
  <c r="P90" i="33"/>
  <c r="Q90" i="33"/>
  <c r="R90" i="33"/>
  <c r="S90" i="33"/>
  <c r="T90" i="33"/>
  <c r="U90" i="33"/>
  <c r="V90" i="33"/>
  <c r="W90" i="33"/>
  <c r="X90" i="33"/>
  <c r="Y90" i="33"/>
  <c r="Z90" i="33"/>
  <c r="AA90" i="33"/>
  <c r="AB90" i="33"/>
  <c r="AC90" i="33"/>
  <c r="AD90" i="33"/>
  <c r="AE90" i="33"/>
  <c r="B91" i="33"/>
  <c r="C91" i="33"/>
  <c r="D91" i="33"/>
  <c r="F91" i="33"/>
  <c r="G91" i="33"/>
  <c r="H91" i="33"/>
  <c r="I91" i="33"/>
  <c r="J91" i="33"/>
  <c r="K91" i="33"/>
  <c r="L91" i="33"/>
  <c r="M91" i="33"/>
  <c r="O91" i="33"/>
  <c r="P91" i="33"/>
  <c r="Q91" i="33"/>
  <c r="R91" i="33"/>
  <c r="S91" i="33"/>
  <c r="T91" i="33"/>
  <c r="U91" i="33"/>
  <c r="V91" i="33"/>
  <c r="W91" i="33"/>
  <c r="X91" i="33"/>
  <c r="Y91" i="33"/>
  <c r="Z91" i="33"/>
  <c r="AA91" i="33"/>
  <c r="AB91" i="33"/>
  <c r="AC91" i="33"/>
  <c r="AD91" i="33"/>
  <c r="AE91" i="33"/>
  <c r="B92" i="33"/>
  <c r="C92" i="33"/>
  <c r="D92" i="33"/>
  <c r="G92" i="33"/>
  <c r="H92" i="33"/>
  <c r="I92" i="33"/>
  <c r="J92" i="33"/>
  <c r="K92" i="33"/>
  <c r="L92" i="33"/>
  <c r="M92" i="33"/>
  <c r="O92" i="33"/>
  <c r="P92" i="33"/>
  <c r="Q92" i="33"/>
  <c r="R92" i="33"/>
  <c r="S92" i="33"/>
  <c r="T92" i="33"/>
  <c r="U92" i="33"/>
  <c r="V92" i="33"/>
  <c r="W92" i="33"/>
  <c r="X92" i="33"/>
  <c r="Y92" i="33"/>
  <c r="Z92" i="33"/>
  <c r="AA92" i="33"/>
  <c r="AB92" i="33"/>
  <c r="AC92" i="33"/>
  <c r="AD92" i="33"/>
  <c r="AE92" i="33"/>
  <c r="B93" i="33"/>
  <c r="C93" i="33"/>
  <c r="D93" i="33"/>
  <c r="G93" i="33"/>
  <c r="H93" i="33"/>
  <c r="I93" i="33"/>
  <c r="J93" i="33"/>
  <c r="K93" i="33"/>
  <c r="L93" i="33"/>
  <c r="M93" i="33"/>
  <c r="O93" i="33"/>
  <c r="P93" i="33"/>
  <c r="Q93" i="33"/>
  <c r="R93" i="33"/>
  <c r="S93" i="33"/>
  <c r="T93" i="33"/>
  <c r="U93" i="33"/>
  <c r="V93" i="33"/>
  <c r="W93" i="33"/>
  <c r="X93" i="33"/>
  <c r="Y93" i="33"/>
  <c r="Z93" i="33"/>
  <c r="AA93" i="33"/>
  <c r="AB93" i="33"/>
  <c r="AC93" i="33"/>
  <c r="AD93" i="33"/>
  <c r="AE93" i="33"/>
  <c r="B94" i="33"/>
  <c r="C94" i="33"/>
  <c r="D94" i="33"/>
  <c r="G94" i="33"/>
  <c r="H94" i="33"/>
  <c r="I94" i="33"/>
  <c r="J94" i="33"/>
  <c r="K94" i="33"/>
  <c r="L94" i="33"/>
  <c r="M94" i="33"/>
  <c r="O94" i="33"/>
  <c r="P94" i="33"/>
  <c r="Q94" i="33"/>
  <c r="R94" i="33"/>
  <c r="S94" i="33"/>
  <c r="T94" i="33"/>
  <c r="U94" i="33"/>
  <c r="V94" i="33"/>
  <c r="W94" i="33"/>
  <c r="X94" i="33"/>
  <c r="Y94" i="33"/>
  <c r="Z94" i="33"/>
  <c r="AA94" i="33"/>
  <c r="AB94" i="33"/>
  <c r="AC94" i="33"/>
  <c r="AD94" i="33"/>
  <c r="AE94" i="33"/>
  <c r="B95" i="33"/>
  <c r="C95" i="33"/>
  <c r="D95" i="33"/>
  <c r="G95" i="33"/>
  <c r="H95" i="33"/>
  <c r="I95" i="33"/>
  <c r="J95" i="33"/>
  <c r="K95" i="33"/>
  <c r="L95" i="33"/>
  <c r="M95" i="33"/>
  <c r="O95" i="33"/>
  <c r="P95" i="33"/>
  <c r="Q95" i="33"/>
  <c r="R95" i="33"/>
  <c r="S95" i="33"/>
  <c r="T95" i="33"/>
  <c r="U95" i="33"/>
  <c r="V95" i="33"/>
  <c r="W95" i="33"/>
  <c r="X95" i="33"/>
  <c r="Y95" i="33"/>
  <c r="Z95" i="33"/>
  <c r="AA95" i="33"/>
  <c r="AB95" i="33"/>
  <c r="AC95" i="33"/>
  <c r="AD95" i="33"/>
  <c r="AE95" i="33"/>
  <c r="B96" i="33"/>
  <c r="C96" i="33"/>
  <c r="D96" i="33"/>
  <c r="G96" i="33"/>
  <c r="H96" i="33"/>
  <c r="I96" i="33"/>
  <c r="J96" i="33"/>
  <c r="K96" i="33"/>
  <c r="L96" i="33"/>
  <c r="M96" i="33"/>
  <c r="O96" i="33"/>
  <c r="P96" i="33"/>
  <c r="Q96" i="33"/>
  <c r="R96" i="33"/>
  <c r="S96" i="33"/>
  <c r="T96" i="33"/>
  <c r="U96" i="33"/>
  <c r="V96" i="33"/>
  <c r="W96" i="33"/>
  <c r="X96" i="33"/>
  <c r="Y96" i="33"/>
  <c r="Z96" i="33"/>
  <c r="AA96" i="33"/>
  <c r="AB96" i="33"/>
  <c r="AC96" i="33"/>
  <c r="AD96" i="33"/>
  <c r="AE96" i="33"/>
  <c r="B97" i="33"/>
  <c r="C97" i="33"/>
  <c r="D97" i="33"/>
  <c r="F97" i="33"/>
  <c r="G97" i="33"/>
  <c r="H97" i="33"/>
  <c r="I97" i="33"/>
  <c r="J97" i="33"/>
  <c r="K97" i="33"/>
  <c r="L97" i="33"/>
  <c r="M97" i="33"/>
  <c r="O97" i="33"/>
  <c r="P97" i="33"/>
  <c r="Q97" i="33"/>
  <c r="R97" i="33"/>
  <c r="S97" i="33"/>
  <c r="T97" i="33"/>
  <c r="U97" i="33"/>
  <c r="V97" i="33"/>
  <c r="W97" i="33"/>
  <c r="X97" i="33"/>
  <c r="Y97" i="33"/>
  <c r="Z97" i="33"/>
  <c r="AA97" i="33"/>
  <c r="AB97" i="33"/>
  <c r="AC97" i="33"/>
  <c r="AD97" i="33"/>
  <c r="AE97" i="33"/>
  <c r="B98" i="33"/>
  <c r="C98" i="33"/>
  <c r="D98" i="33"/>
  <c r="F98" i="33"/>
  <c r="G98" i="33"/>
  <c r="H98" i="33"/>
  <c r="I98" i="33"/>
  <c r="J98" i="33"/>
  <c r="K98" i="33"/>
  <c r="L98" i="33"/>
  <c r="M98" i="33"/>
  <c r="O98" i="33"/>
  <c r="P98" i="33"/>
  <c r="Q98" i="33"/>
  <c r="R98" i="33"/>
  <c r="S98" i="33"/>
  <c r="T98" i="33"/>
  <c r="U98" i="33"/>
  <c r="V98" i="33"/>
  <c r="W98" i="33"/>
  <c r="X98" i="33"/>
  <c r="Y98" i="33"/>
  <c r="Z98" i="33"/>
  <c r="AA98" i="33"/>
  <c r="AB98" i="33"/>
  <c r="AC98" i="33"/>
  <c r="AD98" i="33"/>
  <c r="AE98" i="33"/>
  <c r="B99" i="33"/>
  <c r="C99" i="33"/>
  <c r="D99" i="33"/>
  <c r="F99" i="33"/>
  <c r="G99" i="33"/>
  <c r="H99" i="33"/>
  <c r="I99" i="33"/>
  <c r="J99" i="33"/>
  <c r="K99" i="33"/>
  <c r="L99" i="33"/>
  <c r="M99" i="33"/>
  <c r="O99" i="33"/>
  <c r="P99" i="33"/>
  <c r="Q99" i="33"/>
  <c r="R99" i="33"/>
  <c r="S99" i="33"/>
  <c r="T99" i="33"/>
  <c r="U99" i="33"/>
  <c r="V99" i="33"/>
  <c r="W99" i="33"/>
  <c r="X99" i="33"/>
  <c r="Y99" i="33"/>
  <c r="Z99" i="33"/>
  <c r="AA99" i="33"/>
  <c r="AB99" i="33"/>
  <c r="AC99" i="33"/>
  <c r="AD99" i="33"/>
  <c r="AE99" i="33"/>
  <c r="B100" i="33"/>
  <c r="C100" i="33"/>
  <c r="D100" i="33"/>
  <c r="F100" i="33"/>
  <c r="G100" i="33"/>
  <c r="H100" i="33"/>
  <c r="I100" i="33"/>
  <c r="J100" i="33"/>
  <c r="K100" i="33"/>
  <c r="L100" i="33"/>
  <c r="M100" i="33"/>
  <c r="O100" i="33"/>
  <c r="P100" i="33"/>
  <c r="Q100" i="33"/>
  <c r="R100" i="33"/>
  <c r="S100" i="33"/>
  <c r="T100" i="33"/>
  <c r="U100" i="33"/>
  <c r="V100" i="33"/>
  <c r="W100" i="33"/>
  <c r="X100" i="33"/>
  <c r="Y100" i="33"/>
  <c r="Z100" i="33"/>
  <c r="AA100" i="33"/>
  <c r="AB100" i="33"/>
  <c r="AC100" i="33"/>
  <c r="AD100" i="33"/>
  <c r="AE100" i="33"/>
  <c r="B101" i="33"/>
  <c r="C101" i="33"/>
  <c r="D101" i="33"/>
  <c r="F101" i="33"/>
  <c r="G101" i="33"/>
  <c r="H101" i="33"/>
  <c r="I101" i="33"/>
  <c r="J101" i="33"/>
  <c r="K101" i="33"/>
  <c r="L101" i="33"/>
  <c r="M101" i="33"/>
  <c r="O101" i="33"/>
  <c r="P101" i="33"/>
  <c r="Q101" i="33"/>
  <c r="R101" i="33"/>
  <c r="S101" i="33"/>
  <c r="T101" i="33"/>
  <c r="U101" i="33"/>
  <c r="V101" i="33"/>
  <c r="W101" i="33"/>
  <c r="X101" i="33"/>
  <c r="Y101" i="33"/>
  <c r="Z101" i="33"/>
  <c r="AA101" i="33"/>
  <c r="AB101" i="33"/>
  <c r="AC101" i="33"/>
  <c r="AD101" i="33"/>
  <c r="AE101" i="33"/>
  <c r="B102" i="33"/>
  <c r="C102" i="33"/>
  <c r="D102" i="33"/>
  <c r="F102" i="33"/>
  <c r="G102" i="33"/>
  <c r="H102" i="33"/>
  <c r="I102" i="33"/>
  <c r="J102" i="33"/>
  <c r="K102" i="33"/>
  <c r="L102" i="33"/>
  <c r="M102" i="33"/>
  <c r="O102" i="33"/>
  <c r="P102" i="33"/>
  <c r="Q102" i="33"/>
  <c r="R102" i="33"/>
  <c r="S102" i="33"/>
  <c r="T102" i="33"/>
  <c r="U102" i="33"/>
  <c r="V102" i="33"/>
  <c r="W102" i="33"/>
  <c r="X102" i="33"/>
  <c r="Y102" i="33"/>
  <c r="Z102" i="33"/>
  <c r="AA102" i="33"/>
  <c r="AB102" i="33"/>
  <c r="AC102" i="33"/>
  <c r="AD102" i="33"/>
  <c r="AE102" i="33"/>
  <c r="B103" i="33"/>
  <c r="C103" i="33"/>
  <c r="D103" i="33"/>
  <c r="F103" i="33"/>
  <c r="G103" i="33"/>
  <c r="H103" i="33"/>
  <c r="I103" i="33"/>
  <c r="J103" i="33"/>
  <c r="K103" i="33"/>
  <c r="L103" i="33"/>
  <c r="M103" i="33"/>
  <c r="O103" i="33"/>
  <c r="P103" i="33"/>
  <c r="Q103" i="33"/>
  <c r="R103" i="33"/>
  <c r="S103" i="33"/>
  <c r="T103" i="33"/>
  <c r="U103" i="33"/>
  <c r="V103" i="33"/>
  <c r="W103" i="33"/>
  <c r="X103" i="33"/>
  <c r="Y103" i="33"/>
  <c r="Z103" i="33"/>
  <c r="AA103" i="33"/>
  <c r="AB103" i="33"/>
  <c r="AC103" i="33"/>
  <c r="AD103" i="33"/>
  <c r="AE103" i="33"/>
  <c r="B104" i="33"/>
  <c r="C104" i="33"/>
  <c r="D104" i="33"/>
  <c r="F104" i="33"/>
  <c r="G104" i="33"/>
  <c r="H104" i="33"/>
  <c r="I104" i="33"/>
  <c r="J104" i="33"/>
  <c r="K104" i="33"/>
  <c r="L104" i="33"/>
  <c r="M104" i="33"/>
  <c r="O104" i="33"/>
  <c r="P104" i="33"/>
  <c r="Q104" i="33"/>
  <c r="R104" i="33"/>
  <c r="S104" i="33"/>
  <c r="T104" i="33"/>
  <c r="U104" i="33"/>
  <c r="V104" i="33"/>
  <c r="W104" i="33"/>
  <c r="X104" i="33"/>
  <c r="Y104" i="33"/>
  <c r="Z104" i="33"/>
  <c r="AA104" i="33"/>
  <c r="AB104" i="33"/>
  <c r="AC104" i="33"/>
  <c r="AD104" i="33"/>
  <c r="AE104" i="33"/>
  <c r="B105" i="33"/>
  <c r="C105" i="33"/>
  <c r="D105" i="33"/>
  <c r="F105" i="33"/>
  <c r="G105" i="33"/>
  <c r="H105" i="33"/>
  <c r="I105" i="33"/>
  <c r="J105" i="33"/>
  <c r="K105" i="33"/>
  <c r="L105" i="33"/>
  <c r="M105" i="33"/>
  <c r="O105" i="33"/>
  <c r="P105" i="33"/>
  <c r="Q105" i="33"/>
  <c r="R105" i="33"/>
  <c r="S105" i="33"/>
  <c r="T105" i="33"/>
  <c r="U105" i="33"/>
  <c r="V105" i="33"/>
  <c r="W105" i="33"/>
  <c r="X105" i="33"/>
  <c r="Y105" i="33"/>
  <c r="Z105" i="33"/>
  <c r="AA105" i="33"/>
  <c r="AB105" i="33"/>
  <c r="AC105" i="33"/>
  <c r="AD105" i="33"/>
  <c r="AE105" i="33"/>
  <c r="B106" i="33"/>
  <c r="C106" i="33"/>
  <c r="D106" i="33"/>
  <c r="F106" i="33"/>
  <c r="G106" i="33"/>
  <c r="H106" i="33"/>
  <c r="I106" i="33"/>
  <c r="J106" i="33"/>
  <c r="K106" i="33"/>
  <c r="L106" i="33"/>
  <c r="M106" i="33"/>
  <c r="O106" i="33"/>
  <c r="P106" i="33"/>
  <c r="Q106" i="33"/>
  <c r="R106" i="33"/>
  <c r="S106" i="33"/>
  <c r="T106" i="33"/>
  <c r="U106" i="33"/>
  <c r="V106" i="33"/>
  <c r="W106" i="33"/>
  <c r="X106" i="33"/>
  <c r="Y106" i="33"/>
  <c r="Z106" i="33"/>
  <c r="AA106" i="33"/>
  <c r="AB106" i="33"/>
  <c r="AC106" i="33"/>
  <c r="AD106" i="33"/>
  <c r="AE106" i="33"/>
  <c r="B107" i="33"/>
  <c r="C107" i="33"/>
  <c r="D107" i="33"/>
  <c r="F107" i="33"/>
  <c r="G107" i="33"/>
  <c r="H107" i="33"/>
  <c r="I107" i="33"/>
  <c r="J107" i="33"/>
  <c r="K107" i="33"/>
  <c r="L107" i="33"/>
  <c r="M107" i="33"/>
  <c r="O107" i="33"/>
  <c r="P107" i="33"/>
  <c r="Q107" i="33"/>
  <c r="R107" i="33"/>
  <c r="S107" i="33"/>
  <c r="T107" i="33"/>
  <c r="U107" i="33"/>
  <c r="V107" i="33"/>
  <c r="W107" i="33"/>
  <c r="X107" i="33"/>
  <c r="Y107" i="33"/>
  <c r="Z107" i="33"/>
  <c r="AA107" i="33"/>
  <c r="AB107" i="33"/>
  <c r="AC107" i="33"/>
  <c r="AD107" i="33"/>
  <c r="AE107" i="33"/>
  <c r="B108" i="33"/>
  <c r="C108" i="33"/>
  <c r="D108" i="33"/>
  <c r="F108" i="33"/>
  <c r="G108" i="33"/>
  <c r="H108" i="33"/>
  <c r="I108" i="33"/>
  <c r="J108" i="33"/>
  <c r="K108" i="33"/>
  <c r="L108" i="33"/>
  <c r="M108" i="33"/>
  <c r="O108" i="33"/>
  <c r="P108" i="33"/>
  <c r="Q108" i="33"/>
  <c r="R108" i="33"/>
  <c r="S108" i="33"/>
  <c r="T108" i="33"/>
  <c r="U108" i="33"/>
  <c r="V108" i="33"/>
  <c r="W108" i="33"/>
  <c r="X108" i="33"/>
  <c r="Y108" i="33"/>
  <c r="Z108" i="33"/>
  <c r="AA108" i="33"/>
  <c r="AB108" i="33"/>
  <c r="AC108" i="33"/>
  <c r="AD108" i="33"/>
  <c r="AE108" i="33"/>
  <c r="B109" i="33"/>
  <c r="C109" i="33"/>
  <c r="D109" i="33"/>
  <c r="F109" i="33"/>
  <c r="G109" i="33"/>
  <c r="H109" i="33"/>
  <c r="I109" i="33"/>
  <c r="J109" i="33"/>
  <c r="K109" i="33"/>
  <c r="L109" i="33"/>
  <c r="M109" i="33"/>
  <c r="O109" i="33"/>
  <c r="P109" i="33"/>
  <c r="Q109" i="33"/>
  <c r="R109" i="33"/>
  <c r="S109" i="33"/>
  <c r="T109" i="33"/>
  <c r="U109" i="33"/>
  <c r="V109" i="33"/>
  <c r="W109" i="33"/>
  <c r="X109" i="33"/>
  <c r="Y109" i="33"/>
  <c r="Z109" i="33"/>
  <c r="AA109" i="33"/>
  <c r="AB109" i="33"/>
  <c r="AC109" i="33"/>
  <c r="AD109" i="33"/>
  <c r="AE109" i="33"/>
  <c r="B110" i="33"/>
  <c r="C110" i="33"/>
  <c r="D110" i="33"/>
  <c r="F110" i="33"/>
  <c r="G110" i="33"/>
  <c r="H110" i="33"/>
  <c r="I110" i="33"/>
  <c r="J110" i="33"/>
  <c r="K110" i="33"/>
  <c r="L110" i="33"/>
  <c r="M110" i="33"/>
  <c r="O110" i="33"/>
  <c r="P110" i="33"/>
  <c r="Q110" i="33"/>
  <c r="R110" i="33"/>
  <c r="S110" i="33"/>
  <c r="T110" i="33"/>
  <c r="U110" i="33"/>
  <c r="V110" i="33"/>
  <c r="W110" i="33"/>
  <c r="X110" i="33"/>
  <c r="Y110" i="33"/>
  <c r="Z110" i="33"/>
  <c r="AA110" i="33"/>
  <c r="AB110" i="33"/>
  <c r="AC110" i="33"/>
  <c r="AD110" i="33"/>
  <c r="AE110" i="33"/>
  <c r="B111" i="33"/>
  <c r="C111" i="33"/>
  <c r="D111" i="33"/>
  <c r="F111" i="33"/>
  <c r="G111" i="33"/>
  <c r="H111" i="33"/>
  <c r="I111" i="33"/>
  <c r="J111" i="33"/>
  <c r="K111" i="33"/>
  <c r="L111" i="33"/>
  <c r="M111" i="33"/>
  <c r="O111" i="33"/>
  <c r="P111" i="33"/>
  <c r="Q111" i="33"/>
  <c r="R111" i="33"/>
  <c r="S111" i="33"/>
  <c r="T111" i="33"/>
  <c r="U111" i="33"/>
  <c r="V111" i="33"/>
  <c r="W111" i="33"/>
  <c r="X111" i="33"/>
  <c r="Y111" i="33"/>
  <c r="Z111" i="33"/>
  <c r="AA111" i="33"/>
  <c r="AB111" i="33"/>
  <c r="AC111" i="33"/>
  <c r="AD111" i="33"/>
  <c r="AE111" i="33"/>
  <c r="B112" i="33"/>
  <c r="C112" i="33"/>
  <c r="D112" i="33"/>
  <c r="F112" i="33"/>
  <c r="G112" i="33"/>
  <c r="H112" i="33"/>
  <c r="I112" i="33"/>
  <c r="J112" i="33"/>
  <c r="K112" i="33"/>
  <c r="L112" i="33"/>
  <c r="M112" i="33"/>
  <c r="O112" i="33"/>
  <c r="P112" i="33"/>
  <c r="Q112" i="33"/>
  <c r="R112" i="33"/>
  <c r="S112" i="33"/>
  <c r="T112" i="33"/>
  <c r="U112" i="33"/>
  <c r="V112" i="33"/>
  <c r="W112" i="33"/>
  <c r="X112" i="33"/>
  <c r="Y112" i="33"/>
  <c r="Z112" i="33"/>
  <c r="AA112" i="33"/>
  <c r="AB112" i="33"/>
  <c r="AC112" i="33"/>
  <c r="AD112" i="33"/>
  <c r="AE112" i="33"/>
  <c r="B113" i="33"/>
  <c r="C113" i="33"/>
  <c r="D113" i="33"/>
  <c r="F113" i="33"/>
  <c r="G113" i="33"/>
  <c r="H113" i="33"/>
  <c r="I113" i="33"/>
  <c r="J113" i="33"/>
  <c r="K113" i="33"/>
  <c r="L113" i="33"/>
  <c r="M113" i="33"/>
  <c r="O113" i="33"/>
  <c r="P113" i="33"/>
  <c r="Q113" i="33"/>
  <c r="R113" i="33"/>
  <c r="S113" i="33"/>
  <c r="T113" i="33"/>
  <c r="U113" i="33"/>
  <c r="V113" i="33"/>
  <c r="W113" i="33"/>
  <c r="X113" i="33"/>
  <c r="Y113" i="33"/>
  <c r="Z113" i="33"/>
  <c r="AA113" i="33"/>
  <c r="AB113" i="33"/>
  <c r="AC113" i="33"/>
  <c r="AD113" i="33"/>
  <c r="AE113" i="33"/>
  <c r="B114" i="33"/>
  <c r="C114" i="33"/>
  <c r="D114" i="33"/>
  <c r="F114" i="33"/>
  <c r="G114" i="33"/>
  <c r="H114" i="33"/>
  <c r="I114" i="33"/>
  <c r="J114" i="33"/>
  <c r="K114" i="33"/>
  <c r="L114" i="33"/>
  <c r="M114" i="33"/>
  <c r="O114" i="33"/>
  <c r="P114" i="33"/>
  <c r="Q114" i="33"/>
  <c r="R114" i="33"/>
  <c r="S114" i="33"/>
  <c r="T114" i="33"/>
  <c r="U114" i="33"/>
  <c r="V114" i="33"/>
  <c r="W114" i="33"/>
  <c r="X114" i="33"/>
  <c r="Y114" i="33"/>
  <c r="Z114" i="33"/>
  <c r="AA114" i="33"/>
  <c r="M32" i="27" s="1"/>
  <c r="AB114" i="33"/>
  <c r="N32" i="27" s="1"/>
  <c r="AC114" i="33"/>
  <c r="O32" i="27" s="1"/>
  <c r="AD114" i="33"/>
  <c r="P32" i="27" s="1"/>
  <c r="AE114" i="33"/>
  <c r="Q32" i="27" s="1"/>
  <c r="B115" i="33"/>
  <c r="C115" i="33"/>
  <c r="D115" i="33"/>
  <c r="F115" i="33"/>
  <c r="G115" i="33"/>
  <c r="H115" i="33"/>
  <c r="I115" i="33"/>
  <c r="J115" i="33"/>
  <c r="K115" i="33"/>
  <c r="L115" i="33"/>
  <c r="M115" i="33"/>
  <c r="O115" i="33"/>
  <c r="P115" i="33"/>
  <c r="Q115" i="33"/>
  <c r="R115" i="33"/>
  <c r="S115" i="33"/>
  <c r="T115" i="33"/>
  <c r="U115" i="33"/>
  <c r="V115" i="33"/>
  <c r="W115" i="33"/>
  <c r="X115" i="33"/>
  <c r="Y115" i="33"/>
  <c r="Z115" i="33"/>
  <c r="AA115" i="33"/>
  <c r="AB115" i="33"/>
  <c r="AC115" i="33"/>
  <c r="AD115" i="33"/>
  <c r="AE115" i="33"/>
  <c r="B116" i="33"/>
  <c r="C116" i="33"/>
  <c r="D116" i="33"/>
  <c r="F116" i="33"/>
  <c r="G116" i="33"/>
  <c r="H116" i="33"/>
  <c r="I116" i="33"/>
  <c r="J116" i="33"/>
  <c r="K116" i="33"/>
  <c r="L116" i="33"/>
  <c r="M116" i="33"/>
  <c r="O116" i="33"/>
  <c r="P116" i="33"/>
  <c r="Q116" i="33"/>
  <c r="R116" i="33"/>
  <c r="S116" i="33"/>
  <c r="T116" i="33"/>
  <c r="U116" i="33"/>
  <c r="V116" i="33"/>
  <c r="W116" i="33"/>
  <c r="X116" i="33"/>
  <c r="Y116" i="33"/>
  <c r="Z116" i="33"/>
  <c r="AA116" i="33"/>
  <c r="AB116" i="33"/>
  <c r="AC116" i="33"/>
  <c r="AD116" i="33"/>
  <c r="AE116" i="33"/>
  <c r="B117" i="33"/>
  <c r="C117" i="33"/>
  <c r="D117" i="33"/>
  <c r="F117" i="33"/>
  <c r="G117" i="33"/>
  <c r="H117" i="33"/>
  <c r="I117" i="33"/>
  <c r="J117" i="33"/>
  <c r="K117" i="33"/>
  <c r="L117" i="33"/>
  <c r="M117" i="33"/>
  <c r="O117" i="33"/>
  <c r="P117" i="33"/>
  <c r="Q117" i="33"/>
  <c r="R117" i="33"/>
  <c r="S117" i="33"/>
  <c r="T117" i="33"/>
  <c r="U117" i="33"/>
  <c r="V117" i="33"/>
  <c r="W117" i="33"/>
  <c r="X117" i="33"/>
  <c r="Y117" i="33"/>
  <c r="Z117" i="33"/>
  <c r="AA117" i="33"/>
  <c r="AB117" i="33"/>
  <c r="AC117" i="33"/>
  <c r="AD117" i="33"/>
  <c r="AE117" i="33"/>
  <c r="B118" i="33"/>
  <c r="C118" i="33"/>
  <c r="D118" i="33"/>
  <c r="F118" i="33"/>
  <c r="G118" i="33"/>
  <c r="H118" i="33"/>
  <c r="I118" i="33"/>
  <c r="J118" i="33"/>
  <c r="K118" i="33"/>
  <c r="L118" i="33"/>
  <c r="M118" i="33"/>
  <c r="O118" i="33"/>
  <c r="P118" i="33"/>
  <c r="Q118" i="33"/>
  <c r="R118" i="33"/>
  <c r="S118" i="33"/>
  <c r="T118" i="33"/>
  <c r="U118" i="33"/>
  <c r="V118" i="33"/>
  <c r="W118" i="33"/>
  <c r="X118" i="33"/>
  <c r="Y118" i="33"/>
  <c r="Z118" i="33"/>
  <c r="AA118" i="33"/>
  <c r="AB118" i="33"/>
  <c r="AC118" i="33"/>
  <c r="AD118" i="33"/>
  <c r="AE118" i="33"/>
  <c r="B119" i="33"/>
  <c r="C119" i="33"/>
  <c r="D119" i="33"/>
  <c r="F119" i="33"/>
  <c r="G119" i="33"/>
  <c r="H119" i="33"/>
  <c r="I119" i="33"/>
  <c r="J119" i="33"/>
  <c r="K119" i="33"/>
  <c r="L119" i="33"/>
  <c r="M119" i="33"/>
  <c r="O119" i="33"/>
  <c r="P119" i="33"/>
  <c r="Q119" i="33"/>
  <c r="R119" i="33"/>
  <c r="S119" i="33"/>
  <c r="T119" i="33"/>
  <c r="U119" i="33"/>
  <c r="V119" i="33"/>
  <c r="W119" i="33"/>
  <c r="X119" i="33"/>
  <c r="Y119" i="33"/>
  <c r="Z119" i="33"/>
  <c r="AA119" i="33"/>
  <c r="AB119" i="33"/>
  <c r="AC119" i="33"/>
  <c r="AD119" i="33"/>
  <c r="AE119" i="33"/>
  <c r="B120" i="33"/>
  <c r="C120" i="33"/>
  <c r="D120" i="33"/>
  <c r="F120" i="33"/>
  <c r="G120" i="33"/>
  <c r="H120" i="33"/>
  <c r="I120" i="33"/>
  <c r="J120" i="33"/>
  <c r="K120" i="33"/>
  <c r="L120" i="33"/>
  <c r="M120" i="33"/>
  <c r="O120" i="33"/>
  <c r="P120" i="33"/>
  <c r="Q120" i="33"/>
  <c r="R120" i="33"/>
  <c r="S120" i="33"/>
  <c r="T120" i="33"/>
  <c r="U120" i="33"/>
  <c r="V120" i="33"/>
  <c r="W120" i="33"/>
  <c r="X120" i="33"/>
  <c r="Y120" i="33"/>
  <c r="Z120" i="33"/>
  <c r="AA120" i="33"/>
  <c r="AB120" i="33"/>
  <c r="AC120" i="33"/>
  <c r="AD120" i="33"/>
  <c r="AE120" i="33"/>
  <c r="B121" i="33"/>
  <c r="C121" i="33"/>
  <c r="D121" i="33"/>
  <c r="F121" i="33"/>
  <c r="G121" i="33"/>
  <c r="H121" i="33"/>
  <c r="I121" i="33"/>
  <c r="J121" i="33"/>
  <c r="K121" i="33"/>
  <c r="L121" i="33"/>
  <c r="M121" i="33"/>
  <c r="O121" i="33"/>
  <c r="P121" i="33"/>
  <c r="Q121" i="33"/>
  <c r="R121" i="33"/>
  <c r="S121" i="33"/>
  <c r="T121" i="33"/>
  <c r="U121" i="33"/>
  <c r="V121" i="33"/>
  <c r="W121" i="33"/>
  <c r="X121" i="33"/>
  <c r="Y121" i="33"/>
  <c r="Z121" i="33"/>
  <c r="AA121" i="33"/>
  <c r="AB121" i="33"/>
  <c r="AC121" i="33"/>
  <c r="AD121" i="33"/>
  <c r="AE121" i="33"/>
  <c r="B122" i="33"/>
  <c r="C122" i="33"/>
  <c r="D122" i="33"/>
  <c r="F122" i="33"/>
  <c r="G122" i="33"/>
  <c r="H122" i="33"/>
  <c r="I122" i="33"/>
  <c r="J122" i="33"/>
  <c r="K122" i="33"/>
  <c r="L122" i="33"/>
  <c r="M122" i="33"/>
  <c r="O122" i="33"/>
  <c r="P122" i="33"/>
  <c r="Q122" i="33"/>
  <c r="R122" i="33"/>
  <c r="S122" i="33"/>
  <c r="T122" i="33"/>
  <c r="U122" i="33"/>
  <c r="V122" i="33"/>
  <c r="W122" i="33"/>
  <c r="X122" i="33"/>
  <c r="Y122" i="33"/>
  <c r="Z122" i="33"/>
  <c r="AA122" i="33"/>
  <c r="AB122" i="33"/>
  <c r="AC122" i="33"/>
  <c r="AD122" i="33"/>
  <c r="AE122" i="33"/>
  <c r="B123" i="33"/>
  <c r="C123" i="33"/>
  <c r="D123" i="33"/>
  <c r="F123" i="33"/>
  <c r="G123" i="33"/>
  <c r="H123" i="33"/>
  <c r="I123" i="33"/>
  <c r="J123" i="33"/>
  <c r="K123" i="33"/>
  <c r="L123" i="33"/>
  <c r="M123" i="33"/>
  <c r="O123" i="33"/>
  <c r="P123" i="33"/>
  <c r="Q123" i="33"/>
  <c r="R123" i="33"/>
  <c r="S123" i="33"/>
  <c r="T123" i="33"/>
  <c r="U123" i="33"/>
  <c r="V123" i="33"/>
  <c r="W123" i="33"/>
  <c r="X123" i="33"/>
  <c r="Y123" i="33"/>
  <c r="Z123" i="33"/>
  <c r="AA123" i="33"/>
  <c r="AB123" i="33"/>
  <c r="AC123" i="33"/>
  <c r="AD123" i="33"/>
  <c r="AE123" i="33"/>
  <c r="B124" i="33"/>
  <c r="C124" i="33"/>
  <c r="D124" i="33"/>
  <c r="F124" i="33"/>
  <c r="G124" i="33"/>
  <c r="H124" i="33"/>
  <c r="I124" i="33"/>
  <c r="J124" i="33"/>
  <c r="K124" i="33"/>
  <c r="L124" i="33"/>
  <c r="M124" i="33"/>
  <c r="O124" i="33"/>
  <c r="P124" i="33"/>
  <c r="Q124" i="33"/>
  <c r="R124" i="33"/>
  <c r="S124" i="33"/>
  <c r="T124" i="33"/>
  <c r="U124" i="33"/>
  <c r="V124" i="33"/>
  <c r="W124" i="33"/>
  <c r="X124" i="33"/>
  <c r="Y124" i="33"/>
  <c r="Z124" i="33"/>
  <c r="AA124" i="33"/>
  <c r="AB124" i="33"/>
  <c r="AC124" i="33"/>
  <c r="AD124" i="33"/>
  <c r="AE124" i="33"/>
  <c r="B125" i="33"/>
  <c r="C125" i="33"/>
  <c r="D125" i="33"/>
  <c r="F125" i="33"/>
  <c r="G125" i="33"/>
  <c r="H125" i="33"/>
  <c r="I125" i="33"/>
  <c r="J125" i="33"/>
  <c r="K125" i="33"/>
  <c r="L125" i="33"/>
  <c r="M125" i="33"/>
  <c r="O125" i="33"/>
  <c r="P125" i="33"/>
  <c r="Q125" i="33"/>
  <c r="R125" i="33"/>
  <c r="S125" i="33"/>
  <c r="T125" i="33"/>
  <c r="U125" i="33"/>
  <c r="V125" i="33"/>
  <c r="W125" i="33"/>
  <c r="X125" i="33"/>
  <c r="Y125" i="33"/>
  <c r="Z125" i="33"/>
  <c r="AA125" i="33"/>
  <c r="AB125" i="33"/>
  <c r="AC125" i="33"/>
  <c r="AD125" i="33"/>
  <c r="AE125" i="33"/>
  <c r="B126" i="33"/>
  <c r="C126" i="33"/>
  <c r="D126" i="33"/>
  <c r="F126" i="33"/>
  <c r="G126" i="33"/>
  <c r="H126" i="33"/>
  <c r="I126" i="33"/>
  <c r="J126" i="33"/>
  <c r="K126" i="33"/>
  <c r="L126" i="33"/>
  <c r="M126" i="33"/>
  <c r="O126" i="33"/>
  <c r="P126" i="33"/>
  <c r="Q126" i="33"/>
  <c r="R126" i="33"/>
  <c r="S126" i="33"/>
  <c r="T126" i="33"/>
  <c r="U126" i="33"/>
  <c r="V126" i="33"/>
  <c r="W126" i="33"/>
  <c r="X126" i="33"/>
  <c r="Y126" i="33"/>
  <c r="Z126" i="33"/>
  <c r="AA126" i="33"/>
  <c r="AB126" i="33"/>
  <c r="AC126" i="33"/>
  <c r="AD126" i="33"/>
  <c r="AE126" i="33"/>
  <c r="B127" i="33"/>
  <c r="C127" i="33"/>
  <c r="D127" i="33"/>
  <c r="F127" i="33"/>
  <c r="G127" i="33"/>
  <c r="H127" i="33"/>
  <c r="I127" i="33"/>
  <c r="J127" i="33"/>
  <c r="K127" i="33"/>
  <c r="L127" i="33"/>
  <c r="M127" i="33"/>
  <c r="O127" i="33"/>
  <c r="P127" i="33"/>
  <c r="Q127" i="33"/>
  <c r="R127" i="33"/>
  <c r="S127" i="33"/>
  <c r="T127" i="33"/>
  <c r="U127" i="33"/>
  <c r="V127" i="33"/>
  <c r="W127" i="33"/>
  <c r="X127" i="33"/>
  <c r="Y127" i="33"/>
  <c r="Z127" i="33"/>
  <c r="AA127" i="33"/>
  <c r="AB127" i="33"/>
  <c r="AC127" i="33"/>
  <c r="AD127" i="33"/>
  <c r="AE127" i="33"/>
  <c r="B128" i="33"/>
  <c r="C128" i="33"/>
  <c r="D128" i="33"/>
  <c r="F128" i="33"/>
  <c r="G128" i="33"/>
  <c r="H128" i="33"/>
  <c r="I128" i="33"/>
  <c r="J128" i="33"/>
  <c r="K128" i="33"/>
  <c r="L128" i="33"/>
  <c r="M128" i="33"/>
  <c r="O128" i="33"/>
  <c r="P128" i="33"/>
  <c r="Q128" i="33"/>
  <c r="R128" i="33"/>
  <c r="S128" i="33"/>
  <c r="T128" i="33"/>
  <c r="U128" i="33"/>
  <c r="V128" i="33"/>
  <c r="W128" i="33"/>
  <c r="X128" i="33"/>
  <c r="Y128" i="33"/>
  <c r="Z128" i="33"/>
  <c r="AA128" i="33"/>
  <c r="AB128" i="33"/>
  <c r="AC128" i="33"/>
  <c r="AD128" i="33"/>
  <c r="AE128" i="33"/>
  <c r="B129" i="33"/>
  <c r="C129" i="33"/>
  <c r="D129" i="33"/>
  <c r="F129" i="33"/>
  <c r="G129" i="33"/>
  <c r="H129" i="33"/>
  <c r="I129" i="33"/>
  <c r="J129" i="33"/>
  <c r="K129" i="33"/>
  <c r="L129" i="33"/>
  <c r="M129" i="33"/>
  <c r="O129" i="33"/>
  <c r="P129" i="33"/>
  <c r="Q129" i="33"/>
  <c r="R129" i="33"/>
  <c r="S129" i="33"/>
  <c r="T129" i="33"/>
  <c r="U129" i="33"/>
  <c r="V129" i="33"/>
  <c r="W129" i="33"/>
  <c r="X129" i="33"/>
  <c r="Y129" i="33"/>
  <c r="Z129" i="33"/>
  <c r="AA129" i="33"/>
  <c r="AB129" i="33"/>
  <c r="AC129" i="33"/>
  <c r="AD129" i="33"/>
  <c r="AE129" i="33"/>
  <c r="B130" i="33"/>
  <c r="C130" i="33"/>
  <c r="D130" i="33"/>
  <c r="F130" i="33"/>
  <c r="G130" i="33"/>
  <c r="H130" i="33"/>
  <c r="I130" i="33"/>
  <c r="J130" i="33"/>
  <c r="K130" i="33"/>
  <c r="L130" i="33"/>
  <c r="M130" i="33"/>
  <c r="O130" i="33"/>
  <c r="P130" i="33"/>
  <c r="Q130" i="33"/>
  <c r="R130" i="33"/>
  <c r="S130" i="33"/>
  <c r="T130" i="33"/>
  <c r="U130" i="33"/>
  <c r="V130" i="33"/>
  <c r="W130" i="33"/>
  <c r="X130" i="33"/>
  <c r="Y130" i="33"/>
  <c r="Z130" i="33"/>
  <c r="AA130" i="33"/>
  <c r="AB130" i="33"/>
  <c r="AC130" i="33"/>
  <c r="AD130" i="33"/>
  <c r="AE130" i="33"/>
  <c r="B131" i="33"/>
  <c r="C131" i="33"/>
  <c r="D131" i="33"/>
  <c r="F131" i="33"/>
  <c r="G131" i="33"/>
  <c r="H131" i="33"/>
  <c r="I131" i="33"/>
  <c r="J131" i="33"/>
  <c r="K131" i="33"/>
  <c r="L131" i="33"/>
  <c r="M131" i="33"/>
  <c r="O131" i="33"/>
  <c r="P131" i="33"/>
  <c r="Q131" i="33"/>
  <c r="R131" i="33"/>
  <c r="S131" i="33"/>
  <c r="T131" i="33"/>
  <c r="U131" i="33"/>
  <c r="V131" i="33"/>
  <c r="W131" i="33"/>
  <c r="X131" i="33"/>
  <c r="Y131" i="33"/>
  <c r="Z131" i="33"/>
  <c r="AA131" i="33"/>
  <c r="AB131" i="33"/>
  <c r="AC131" i="33"/>
  <c r="AD131" i="33"/>
  <c r="AE131" i="33"/>
  <c r="B132" i="33"/>
  <c r="C132" i="33"/>
  <c r="D132" i="33"/>
  <c r="F132" i="33"/>
  <c r="G132" i="33"/>
  <c r="H132" i="33"/>
  <c r="I132" i="33"/>
  <c r="J132" i="33"/>
  <c r="K132" i="33"/>
  <c r="L132" i="33"/>
  <c r="M132" i="33"/>
  <c r="O132" i="33"/>
  <c r="P132" i="33"/>
  <c r="Q132" i="33"/>
  <c r="R132" i="33"/>
  <c r="S132" i="33"/>
  <c r="T132" i="33"/>
  <c r="U132" i="33"/>
  <c r="V132" i="33"/>
  <c r="W132" i="33"/>
  <c r="X132" i="33"/>
  <c r="Y132" i="33"/>
  <c r="Z132" i="33"/>
  <c r="AA132" i="33"/>
  <c r="AB132" i="33"/>
  <c r="AC132" i="33"/>
  <c r="AD132" i="33"/>
  <c r="AE132" i="33"/>
  <c r="B133" i="33"/>
  <c r="C133" i="33"/>
  <c r="D133" i="33"/>
  <c r="F133" i="33"/>
  <c r="G133" i="33"/>
  <c r="H133" i="33"/>
  <c r="I133" i="33"/>
  <c r="J133" i="33"/>
  <c r="K133" i="33"/>
  <c r="L133" i="33"/>
  <c r="M133" i="33"/>
  <c r="O133" i="33"/>
  <c r="P133" i="33"/>
  <c r="Q133" i="33"/>
  <c r="R133" i="33"/>
  <c r="S133" i="33"/>
  <c r="T133" i="33"/>
  <c r="U133" i="33"/>
  <c r="V133" i="33"/>
  <c r="W133" i="33"/>
  <c r="X133" i="33"/>
  <c r="Y133" i="33"/>
  <c r="Z133" i="33"/>
  <c r="AA133" i="33"/>
  <c r="AB133" i="33"/>
  <c r="AC133" i="33"/>
  <c r="AD133" i="33"/>
  <c r="AE133" i="33"/>
  <c r="B134" i="33"/>
  <c r="C134" i="33"/>
  <c r="D134" i="33"/>
  <c r="F134" i="33"/>
  <c r="G134" i="33"/>
  <c r="H134" i="33"/>
  <c r="I134" i="33"/>
  <c r="J134" i="33"/>
  <c r="K134" i="33"/>
  <c r="L134" i="33"/>
  <c r="M134" i="33"/>
  <c r="O134" i="33"/>
  <c r="P134" i="33"/>
  <c r="Q134" i="33"/>
  <c r="R134" i="33"/>
  <c r="S134" i="33"/>
  <c r="T134" i="33"/>
  <c r="U134" i="33"/>
  <c r="V134" i="33"/>
  <c r="W134" i="33"/>
  <c r="X134" i="33"/>
  <c r="Y134" i="33"/>
  <c r="Z134" i="33"/>
  <c r="AA134" i="33"/>
  <c r="AB134" i="33"/>
  <c r="AC134" i="33"/>
  <c r="AD134" i="33"/>
  <c r="AE134" i="33"/>
  <c r="B135" i="33"/>
  <c r="C135" i="33"/>
  <c r="D135" i="33"/>
  <c r="F135" i="33"/>
  <c r="G135" i="33"/>
  <c r="H135" i="33"/>
  <c r="I135" i="33"/>
  <c r="J135" i="33"/>
  <c r="K135" i="33"/>
  <c r="L135" i="33"/>
  <c r="M135" i="33"/>
  <c r="O135" i="33"/>
  <c r="P135" i="33"/>
  <c r="Q135" i="33"/>
  <c r="R135" i="33"/>
  <c r="S135" i="33"/>
  <c r="T135" i="33"/>
  <c r="U135" i="33"/>
  <c r="V135" i="33"/>
  <c r="W135" i="33"/>
  <c r="X135" i="33"/>
  <c r="Y135" i="33"/>
  <c r="Z135" i="33"/>
  <c r="AA135" i="33"/>
  <c r="AB135" i="33"/>
  <c r="AC135" i="33"/>
  <c r="AD135" i="33"/>
  <c r="AE135" i="33"/>
  <c r="B136" i="33"/>
  <c r="C136" i="33"/>
  <c r="D136" i="33"/>
  <c r="F136" i="33"/>
  <c r="G136" i="33"/>
  <c r="H136" i="33"/>
  <c r="I136" i="33"/>
  <c r="J136" i="33"/>
  <c r="K136" i="33"/>
  <c r="L136" i="33"/>
  <c r="M136" i="33"/>
  <c r="O136" i="33"/>
  <c r="P136" i="33"/>
  <c r="Q136" i="33"/>
  <c r="R136" i="33"/>
  <c r="S136" i="33"/>
  <c r="T136" i="33"/>
  <c r="U136" i="33"/>
  <c r="V136" i="33"/>
  <c r="W136" i="33"/>
  <c r="X136" i="33"/>
  <c r="Y136" i="33"/>
  <c r="Z136" i="33"/>
  <c r="AA136" i="33"/>
  <c r="AB136" i="33"/>
  <c r="AC136" i="33"/>
  <c r="AD136" i="33"/>
  <c r="AE136" i="33"/>
  <c r="B137" i="33"/>
  <c r="C137" i="33"/>
  <c r="D137" i="33"/>
  <c r="F137" i="33"/>
  <c r="G137" i="33"/>
  <c r="H137" i="33"/>
  <c r="I137" i="33"/>
  <c r="J137" i="33"/>
  <c r="K137" i="33"/>
  <c r="L137" i="33"/>
  <c r="M137" i="33"/>
  <c r="O137" i="33"/>
  <c r="P137" i="33"/>
  <c r="Q137" i="33"/>
  <c r="R137" i="33"/>
  <c r="S137" i="33"/>
  <c r="T137" i="33"/>
  <c r="U137" i="33"/>
  <c r="V137" i="33"/>
  <c r="W137" i="33"/>
  <c r="X137" i="33"/>
  <c r="Y137" i="33"/>
  <c r="Z137" i="33"/>
  <c r="AA137" i="33"/>
  <c r="AB137" i="33"/>
  <c r="AC137" i="33"/>
  <c r="AD137" i="33"/>
  <c r="AE137" i="33"/>
  <c r="B138" i="33"/>
  <c r="C138" i="33"/>
  <c r="D138" i="33"/>
  <c r="F138" i="33"/>
  <c r="G138" i="33"/>
  <c r="H138" i="33"/>
  <c r="I138" i="33"/>
  <c r="J138" i="33"/>
  <c r="K138" i="33"/>
  <c r="L138" i="33"/>
  <c r="M138" i="33"/>
  <c r="O138" i="33"/>
  <c r="P138" i="33"/>
  <c r="Q138" i="33"/>
  <c r="R138" i="33"/>
  <c r="S138" i="33"/>
  <c r="T138" i="33"/>
  <c r="U138" i="33"/>
  <c r="V138" i="33"/>
  <c r="W138" i="33"/>
  <c r="X138" i="33"/>
  <c r="Y138" i="33"/>
  <c r="Z138" i="33"/>
  <c r="AA138" i="33"/>
  <c r="AB138" i="33"/>
  <c r="AC138" i="33"/>
  <c r="AD138" i="33"/>
  <c r="AE138" i="33"/>
  <c r="B139" i="33"/>
  <c r="C139" i="33"/>
  <c r="D139" i="33"/>
  <c r="F139" i="33"/>
  <c r="G139" i="33"/>
  <c r="H139" i="33"/>
  <c r="I139" i="33"/>
  <c r="J139" i="33"/>
  <c r="K139" i="33"/>
  <c r="L139" i="33"/>
  <c r="M139" i="33"/>
  <c r="O139" i="33"/>
  <c r="P139" i="33"/>
  <c r="Q139" i="33"/>
  <c r="R139" i="33"/>
  <c r="S139" i="33"/>
  <c r="T139" i="33"/>
  <c r="U139" i="33"/>
  <c r="V139" i="33"/>
  <c r="W139" i="33"/>
  <c r="X139" i="33"/>
  <c r="Y139" i="33"/>
  <c r="Z139" i="33"/>
  <c r="AA139" i="33"/>
  <c r="AB139" i="33"/>
  <c r="AC139" i="33"/>
  <c r="AD139" i="33"/>
  <c r="AE139" i="33"/>
  <c r="B140" i="33"/>
  <c r="C140" i="33"/>
  <c r="D140" i="33"/>
  <c r="F140" i="33"/>
  <c r="G140" i="33"/>
  <c r="H140" i="33"/>
  <c r="I140" i="33"/>
  <c r="J140" i="33"/>
  <c r="K140" i="33"/>
  <c r="L140" i="33"/>
  <c r="M140" i="33"/>
  <c r="O140" i="33"/>
  <c r="P140" i="33"/>
  <c r="Q140" i="33"/>
  <c r="R140" i="33"/>
  <c r="S140" i="33"/>
  <c r="T140" i="33"/>
  <c r="U140" i="33"/>
  <c r="V140" i="33"/>
  <c r="W140" i="33"/>
  <c r="X140" i="33"/>
  <c r="Y140" i="33"/>
  <c r="Z140" i="33"/>
  <c r="AA140" i="33"/>
  <c r="AB140" i="33"/>
  <c r="AC140" i="33"/>
  <c r="AD140" i="33"/>
  <c r="AE140" i="33"/>
  <c r="B141" i="33"/>
  <c r="C141" i="33"/>
  <c r="D141" i="33"/>
  <c r="F141" i="33"/>
  <c r="G141" i="33"/>
  <c r="H141" i="33"/>
  <c r="I141" i="33"/>
  <c r="J141" i="33"/>
  <c r="K141" i="33"/>
  <c r="L141" i="33"/>
  <c r="M141" i="33"/>
  <c r="O141" i="33"/>
  <c r="P141" i="33"/>
  <c r="Q141" i="33"/>
  <c r="R141" i="33"/>
  <c r="S141" i="33"/>
  <c r="T141" i="33"/>
  <c r="U141" i="33"/>
  <c r="V141" i="33"/>
  <c r="W141" i="33"/>
  <c r="X141" i="33"/>
  <c r="Y141" i="33"/>
  <c r="Z141" i="33"/>
  <c r="AA141" i="33"/>
  <c r="AB141" i="33"/>
  <c r="AC141" i="33"/>
  <c r="AD141" i="33"/>
  <c r="AE141" i="33"/>
  <c r="B142" i="33"/>
  <c r="C142" i="33"/>
  <c r="D142" i="33"/>
  <c r="F142" i="33"/>
  <c r="G142" i="33"/>
  <c r="H142" i="33"/>
  <c r="I142" i="33"/>
  <c r="J142" i="33"/>
  <c r="K142" i="33"/>
  <c r="L142" i="33"/>
  <c r="M142" i="33"/>
  <c r="O142" i="33"/>
  <c r="P142" i="33"/>
  <c r="Q142" i="33"/>
  <c r="R142" i="33"/>
  <c r="S142" i="33"/>
  <c r="T142" i="33"/>
  <c r="U142" i="33"/>
  <c r="V142" i="33"/>
  <c r="W142" i="33"/>
  <c r="X142" i="33"/>
  <c r="Y142" i="33"/>
  <c r="Z142" i="33"/>
  <c r="AA142" i="33"/>
  <c r="AB142" i="33"/>
  <c r="AC142" i="33"/>
  <c r="AD142" i="33"/>
  <c r="AE142" i="33"/>
  <c r="B143" i="33"/>
  <c r="C143" i="33"/>
  <c r="D143" i="33"/>
  <c r="F143" i="33"/>
  <c r="G143" i="33"/>
  <c r="H143" i="33"/>
  <c r="I143" i="33"/>
  <c r="J143" i="33"/>
  <c r="K143" i="33"/>
  <c r="L143" i="33"/>
  <c r="M143" i="33"/>
  <c r="O143" i="33"/>
  <c r="P143" i="33"/>
  <c r="Q143" i="33"/>
  <c r="R143" i="33"/>
  <c r="S143" i="33"/>
  <c r="T143" i="33"/>
  <c r="U143" i="33"/>
  <c r="V143" i="33"/>
  <c r="W143" i="33"/>
  <c r="X143" i="33"/>
  <c r="Y143" i="33"/>
  <c r="Z143" i="33"/>
  <c r="AA143" i="33"/>
  <c r="AB143" i="33"/>
  <c r="AC143" i="33"/>
  <c r="AD143" i="33"/>
  <c r="AE143" i="33"/>
  <c r="B144" i="33"/>
  <c r="C144" i="33"/>
  <c r="D144" i="33"/>
  <c r="F144" i="33"/>
  <c r="G144" i="33"/>
  <c r="H144" i="33"/>
  <c r="I144" i="33"/>
  <c r="J144" i="33"/>
  <c r="K144" i="33"/>
  <c r="L144" i="33"/>
  <c r="M144" i="33"/>
  <c r="O144" i="33"/>
  <c r="P144" i="33"/>
  <c r="Q144" i="33"/>
  <c r="R144" i="33"/>
  <c r="S144" i="33"/>
  <c r="T144" i="33"/>
  <c r="U144" i="33"/>
  <c r="V144" i="33"/>
  <c r="W144" i="33"/>
  <c r="X144" i="33"/>
  <c r="Y144" i="33"/>
  <c r="Z144" i="33"/>
  <c r="AA144" i="33"/>
  <c r="AB144" i="33"/>
  <c r="AC144" i="33"/>
  <c r="AD144" i="33"/>
  <c r="AE144" i="33"/>
  <c r="B145" i="33"/>
  <c r="C145" i="33"/>
  <c r="D145" i="33"/>
  <c r="F145" i="33"/>
  <c r="G145" i="33"/>
  <c r="H145" i="33"/>
  <c r="I145" i="33"/>
  <c r="J145" i="33"/>
  <c r="K145" i="33"/>
  <c r="L145" i="33"/>
  <c r="M145" i="33"/>
  <c r="O145" i="33"/>
  <c r="P145" i="33"/>
  <c r="Q145" i="33"/>
  <c r="R145" i="33"/>
  <c r="S145" i="33"/>
  <c r="T145" i="33"/>
  <c r="U145" i="33"/>
  <c r="V145" i="33"/>
  <c r="W145" i="33"/>
  <c r="X145" i="33"/>
  <c r="Y145" i="33"/>
  <c r="Z145" i="33"/>
  <c r="AA145" i="33"/>
  <c r="AB145" i="33"/>
  <c r="AC145" i="33"/>
  <c r="AD145" i="33"/>
  <c r="AE145" i="33"/>
  <c r="B146" i="33"/>
  <c r="C146" i="33"/>
  <c r="D146" i="33"/>
  <c r="F146" i="33"/>
  <c r="G146" i="33"/>
  <c r="H146" i="33"/>
  <c r="I146" i="33"/>
  <c r="J146" i="33"/>
  <c r="K146" i="33"/>
  <c r="L146" i="33"/>
  <c r="M146" i="33"/>
  <c r="O146" i="33"/>
  <c r="P146" i="33"/>
  <c r="Q146" i="33"/>
  <c r="R146" i="33"/>
  <c r="S146" i="33"/>
  <c r="T146" i="33"/>
  <c r="U146" i="33"/>
  <c r="V146" i="33"/>
  <c r="W146" i="33"/>
  <c r="X146" i="33"/>
  <c r="Y146" i="33"/>
  <c r="Z146" i="33"/>
  <c r="AA146" i="33"/>
  <c r="AB146" i="33"/>
  <c r="AC146" i="33"/>
  <c r="AD146" i="33"/>
  <c r="AE146" i="33"/>
  <c r="B147" i="33"/>
  <c r="C147" i="33"/>
  <c r="D147" i="33"/>
  <c r="F147" i="33"/>
  <c r="G147" i="33"/>
  <c r="H147" i="33"/>
  <c r="I147" i="33"/>
  <c r="J147" i="33"/>
  <c r="K147" i="33"/>
  <c r="L147" i="33"/>
  <c r="M147" i="33"/>
  <c r="O147" i="33"/>
  <c r="P147" i="33"/>
  <c r="Q147" i="33"/>
  <c r="R147" i="33"/>
  <c r="S147" i="33"/>
  <c r="T147" i="33"/>
  <c r="U147" i="33"/>
  <c r="V147" i="33"/>
  <c r="W147" i="33"/>
  <c r="X147" i="33"/>
  <c r="Y147" i="33"/>
  <c r="Z147" i="33"/>
  <c r="AA147" i="33"/>
  <c r="AB147" i="33"/>
  <c r="AC147" i="33"/>
  <c r="AD147" i="33"/>
  <c r="AE147" i="33"/>
  <c r="B148" i="33"/>
  <c r="C148" i="33"/>
  <c r="D148" i="33"/>
  <c r="F148" i="33"/>
  <c r="G148" i="33"/>
  <c r="H148" i="33"/>
  <c r="I148" i="33"/>
  <c r="J148" i="33"/>
  <c r="K148" i="33"/>
  <c r="L148" i="33"/>
  <c r="M148" i="33"/>
  <c r="O148" i="33"/>
  <c r="P148" i="33"/>
  <c r="Q148" i="33"/>
  <c r="R148" i="33"/>
  <c r="S148" i="33"/>
  <c r="T148" i="33"/>
  <c r="U148" i="33"/>
  <c r="V148" i="33"/>
  <c r="W148" i="33"/>
  <c r="X148" i="33"/>
  <c r="Y148" i="33"/>
  <c r="Z148" i="33"/>
  <c r="AA148" i="33"/>
  <c r="AB148" i="33"/>
  <c r="AC148" i="33"/>
  <c r="AD148" i="33"/>
  <c r="AE148" i="33"/>
  <c r="B149" i="33"/>
  <c r="C149" i="33"/>
  <c r="D149" i="33"/>
  <c r="F149" i="33"/>
  <c r="G149" i="33"/>
  <c r="H149" i="33"/>
  <c r="I149" i="33"/>
  <c r="J149" i="33"/>
  <c r="K149" i="33"/>
  <c r="L149" i="33"/>
  <c r="M149" i="33"/>
  <c r="O149" i="33"/>
  <c r="P149" i="33"/>
  <c r="Q149" i="33"/>
  <c r="R149" i="33"/>
  <c r="S149" i="33"/>
  <c r="T149" i="33"/>
  <c r="U149" i="33"/>
  <c r="V149" i="33"/>
  <c r="W149" i="33"/>
  <c r="X149" i="33"/>
  <c r="Y149" i="33"/>
  <c r="Z149" i="33"/>
  <c r="AA149" i="33"/>
  <c r="AB149" i="33"/>
  <c r="AC149" i="33"/>
  <c r="AD149" i="33"/>
  <c r="AE149" i="33"/>
  <c r="B150" i="33"/>
  <c r="C150" i="33"/>
  <c r="D150" i="33"/>
  <c r="F150" i="33"/>
  <c r="G150" i="33"/>
  <c r="H150" i="33"/>
  <c r="I150" i="33"/>
  <c r="J150" i="33"/>
  <c r="K150" i="33"/>
  <c r="L150" i="33"/>
  <c r="M150" i="33"/>
  <c r="O150" i="33"/>
  <c r="P150" i="33"/>
  <c r="Q150" i="33"/>
  <c r="R150" i="33"/>
  <c r="S150" i="33"/>
  <c r="T150" i="33"/>
  <c r="U150" i="33"/>
  <c r="V150" i="33"/>
  <c r="W150" i="33"/>
  <c r="X150" i="33"/>
  <c r="Y150" i="33"/>
  <c r="Z150" i="33"/>
  <c r="AA150" i="33"/>
  <c r="AB150" i="33"/>
  <c r="AC150" i="33"/>
  <c r="AD150" i="33"/>
  <c r="AE150" i="33"/>
  <c r="B151" i="33"/>
  <c r="C151" i="33"/>
  <c r="D151" i="33"/>
  <c r="F151" i="33"/>
  <c r="G151" i="33"/>
  <c r="H151" i="33"/>
  <c r="I151" i="33"/>
  <c r="J151" i="33"/>
  <c r="K151" i="33"/>
  <c r="L151" i="33"/>
  <c r="M151" i="33"/>
  <c r="O151" i="33"/>
  <c r="P151" i="33"/>
  <c r="Q151" i="33"/>
  <c r="R151" i="33"/>
  <c r="S151" i="33"/>
  <c r="T151" i="33"/>
  <c r="U151" i="33"/>
  <c r="V151" i="33"/>
  <c r="W151" i="33"/>
  <c r="X151" i="33"/>
  <c r="Y151" i="33"/>
  <c r="Z151" i="33"/>
  <c r="AA151" i="33"/>
  <c r="AB151" i="33"/>
  <c r="AC151" i="33"/>
  <c r="AD151" i="33"/>
  <c r="AE151" i="33"/>
  <c r="B152" i="33"/>
  <c r="C152" i="33"/>
  <c r="D152" i="33"/>
  <c r="F152" i="33"/>
  <c r="G152" i="33"/>
  <c r="H152" i="33"/>
  <c r="I152" i="33"/>
  <c r="J152" i="33"/>
  <c r="K152" i="33"/>
  <c r="L152" i="33"/>
  <c r="M152" i="33"/>
  <c r="O152" i="33"/>
  <c r="P152" i="33"/>
  <c r="Q152" i="33"/>
  <c r="R152" i="33"/>
  <c r="S152" i="33"/>
  <c r="T152" i="33"/>
  <c r="U152" i="33"/>
  <c r="V152" i="33"/>
  <c r="W152" i="33"/>
  <c r="X152" i="33"/>
  <c r="Y152" i="33"/>
  <c r="Z152" i="33"/>
  <c r="AA152" i="33"/>
  <c r="AB152" i="33"/>
  <c r="AC152" i="33"/>
  <c r="AD152" i="33"/>
  <c r="AE152" i="33"/>
  <c r="B153" i="33"/>
  <c r="C153" i="33"/>
  <c r="D153" i="33"/>
  <c r="F153" i="33"/>
  <c r="G153" i="33"/>
  <c r="H153" i="33"/>
  <c r="I153" i="33"/>
  <c r="J153" i="33"/>
  <c r="K153" i="33"/>
  <c r="L153" i="33"/>
  <c r="M153" i="33"/>
  <c r="O153" i="33"/>
  <c r="P153" i="33"/>
  <c r="Q153" i="33"/>
  <c r="R153" i="33"/>
  <c r="S153" i="33"/>
  <c r="T153" i="33"/>
  <c r="U153" i="33"/>
  <c r="V153" i="33"/>
  <c r="W153" i="33"/>
  <c r="X153" i="33"/>
  <c r="Y153" i="33"/>
  <c r="Z153" i="33"/>
  <c r="AA153" i="33"/>
  <c r="AB153" i="33"/>
  <c r="AC153" i="33"/>
  <c r="AD153" i="33"/>
  <c r="AE153" i="33"/>
  <c r="B154" i="33"/>
  <c r="C154" i="33"/>
  <c r="D154" i="33"/>
  <c r="F154" i="33"/>
  <c r="G154" i="33"/>
  <c r="H154" i="33"/>
  <c r="I154" i="33"/>
  <c r="J154" i="33"/>
  <c r="K154" i="33"/>
  <c r="L154" i="33"/>
  <c r="M154" i="33"/>
  <c r="O154" i="33"/>
  <c r="P154" i="33"/>
  <c r="Q154" i="33"/>
  <c r="R154" i="33"/>
  <c r="S154" i="33"/>
  <c r="T154" i="33"/>
  <c r="U154" i="33"/>
  <c r="V154" i="33"/>
  <c r="W154" i="33"/>
  <c r="X154" i="33"/>
  <c r="Y154" i="33"/>
  <c r="Z154" i="33"/>
  <c r="AA154" i="33"/>
  <c r="AB154" i="33"/>
  <c r="AC154" i="33"/>
  <c r="AD154" i="33"/>
  <c r="AE154" i="33"/>
  <c r="B155" i="33"/>
  <c r="C155" i="33"/>
  <c r="D155" i="33"/>
  <c r="F155" i="33"/>
  <c r="G155" i="33"/>
  <c r="H155" i="33"/>
  <c r="I155" i="33"/>
  <c r="J155" i="33"/>
  <c r="K155" i="33"/>
  <c r="L155" i="33"/>
  <c r="M155" i="33"/>
  <c r="O155" i="33"/>
  <c r="P155" i="33"/>
  <c r="Q155" i="33"/>
  <c r="R155" i="33"/>
  <c r="S155" i="33"/>
  <c r="T155" i="33"/>
  <c r="U155" i="33"/>
  <c r="V155" i="33"/>
  <c r="W155" i="33"/>
  <c r="X155" i="33"/>
  <c r="Y155" i="33"/>
  <c r="Z155" i="33"/>
  <c r="AA155" i="33"/>
  <c r="AB155" i="33"/>
  <c r="AC155" i="33"/>
  <c r="AD155" i="33"/>
  <c r="AE155" i="33"/>
  <c r="B156" i="33"/>
  <c r="C156" i="33"/>
  <c r="D156" i="33"/>
  <c r="F156" i="33"/>
  <c r="G156" i="33"/>
  <c r="H156" i="33"/>
  <c r="I156" i="33"/>
  <c r="J156" i="33"/>
  <c r="K156" i="33"/>
  <c r="L156" i="33"/>
  <c r="M156" i="33"/>
  <c r="O156" i="33"/>
  <c r="P156" i="33"/>
  <c r="Q156" i="33"/>
  <c r="R156" i="33"/>
  <c r="S156" i="33"/>
  <c r="T156" i="33"/>
  <c r="U156" i="33"/>
  <c r="V156" i="33"/>
  <c r="W156" i="33"/>
  <c r="X156" i="33"/>
  <c r="Y156" i="33"/>
  <c r="Z156" i="33"/>
  <c r="AA156" i="33"/>
  <c r="AB156" i="33"/>
  <c r="AC156" i="33"/>
  <c r="AD156" i="33"/>
  <c r="AE156" i="33"/>
  <c r="B157" i="33"/>
  <c r="C157" i="33"/>
  <c r="D157" i="33"/>
  <c r="F157" i="33"/>
  <c r="G157" i="33"/>
  <c r="H157" i="33"/>
  <c r="I157" i="33"/>
  <c r="J157" i="33"/>
  <c r="K157" i="33"/>
  <c r="L157" i="33"/>
  <c r="M157" i="33"/>
  <c r="O157" i="33"/>
  <c r="P157" i="33"/>
  <c r="Q157" i="33"/>
  <c r="R157" i="33"/>
  <c r="S157" i="33"/>
  <c r="T157" i="33"/>
  <c r="U157" i="33"/>
  <c r="V157" i="33"/>
  <c r="W157" i="33"/>
  <c r="X157" i="33"/>
  <c r="Y157" i="33"/>
  <c r="Z157" i="33"/>
  <c r="AA157" i="33"/>
  <c r="AB157" i="33"/>
  <c r="AC157" i="33"/>
  <c r="AD157" i="33"/>
  <c r="AE157" i="33"/>
  <c r="B158" i="33"/>
  <c r="C158" i="33"/>
  <c r="D158" i="33"/>
  <c r="F158" i="33"/>
  <c r="G158" i="33"/>
  <c r="H158" i="33"/>
  <c r="I158" i="33"/>
  <c r="J158" i="33"/>
  <c r="K158" i="33"/>
  <c r="L158" i="33"/>
  <c r="M158" i="33"/>
  <c r="O158" i="33"/>
  <c r="P158" i="33"/>
  <c r="Q158" i="33"/>
  <c r="R158" i="33"/>
  <c r="S158" i="33"/>
  <c r="T158" i="33"/>
  <c r="U158" i="33"/>
  <c r="V158" i="33"/>
  <c r="W158" i="33"/>
  <c r="X158" i="33"/>
  <c r="Y158" i="33"/>
  <c r="Z158" i="33"/>
  <c r="AA158" i="33"/>
  <c r="AB158" i="33"/>
  <c r="AC158" i="33"/>
  <c r="AD158" i="33"/>
  <c r="AE158" i="33"/>
  <c r="B159" i="33"/>
  <c r="C159" i="33"/>
  <c r="D159" i="33"/>
  <c r="F159" i="33"/>
  <c r="G159" i="33"/>
  <c r="H159" i="33"/>
  <c r="I159" i="33"/>
  <c r="J159" i="33"/>
  <c r="K159" i="33"/>
  <c r="L159" i="33"/>
  <c r="M159" i="33"/>
  <c r="O159" i="33"/>
  <c r="P159" i="33"/>
  <c r="Q159" i="33"/>
  <c r="R159" i="33"/>
  <c r="S159" i="33"/>
  <c r="T159" i="33"/>
  <c r="U159" i="33"/>
  <c r="V159" i="33"/>
  <c r="W159" i="33"/>
  <c r="X159" i="33"/>
  <c r="Y159" i="33"/>
  <c r="Z159" i="33"/>
  <c r="AA159" i="33"/>
  <c r="AB159" i="33"/>
  <c r="AC159" i="33"/>
  <c r="AD159" i="33"/>
  <c r="AE159" i="33"/>
  <c r="B160" i="33"/>
  <c r="C160" i="33"/>
  <c r="D160" i="33"/>
  <c r="F160" i="33"/>
  <c r="G160" i="33"/>
  <c r="H160" i="33"/>
  <c r="I160" i="33"/>
  <c r="J160" i="33"/>
  <c r="K160" i="33"/>
  <c r="L160" i="33"/>
  <c r="M160" i="33"/>
  <c r="O160" i="33"/>
  <c r="P160" i="33"/>
  <c r="Q160" i="33"/>
  <c r="R160" i="33"/>
  <c r="S160" i="33"/>
  <c r="T160" i="33"/>
  <c r="U160" i="33"/>
  <c r="V160" i="33"/>
  <c r="W160" i="33"/>
  <c r="X160" i="33"/>
  <c r="Y160" i="33"/>
  <c r="Z160" i="33"/>
  <c r="AA160" i="33"/>
  <c r="AB160" i="33"/>
  <c r="AC160" i="33"/>
  <c r="AD160" i="33"/>
  <c r="AE160" i="33"/>
  <c r="B161" i="33"/>
  <c r="C161" i="33"/>
  <c r="D161" i="33"/>
  <c r="F161" i="33"/>
  <c r="G161" i="33"/>
  <c r="H161" i="33"/>
  <c r="I161" i="33"/>
  <c r="J161" i="33"/>
  <c r="K161" i="33"/>
  <c r="L161" i="33"/>
  <c r="M161" i="33"/>
  <c r="O161" i="33"/>
  <c r="P161" i="33"/>
  <c r="Q161" i="33"/>
  <c r="R161" i="33"/>
  <c r="S161" i="33"/>
  <c r="T161" i="33"/>
  <c r="U161" i="33"/>
  <c r="V161" i="33"/>
  <c r="W161" i="33"/>
  <c r="X161" i="33"/>
  <c r="Y161" i="33"/>
  <c r="Z161" i="33"/>
  <c r="AA161" i="33"/>
  <c r="AB161" i="33"/>
  <c r="AC161" i="33"/>
  <c r="AD161" i="33"/>
  <c r="AE161" i="33"/>
  <c r="B162" i="33"/>
  <c r="C162" i="33"/>
  <c r="D162" i="33"/>
  <c r="F162" i="33"/>
  <c r="G162" i="33"/>
  <c r="H162" i="33"/>
  <c r="I162" i="33"/>
  <c r="J162" i="33"/>
  <c r="K162" i="33"/>
  <c r="L162" i="33"/>
  <c r="M162" i="33"/>
  <c r="O162" i="33"/>
  <c r="P162" i="33"/>
  <c r="Q162" i="33"/>
  <c r="R162" i="33"/>
  <c r="S162" i="33"/>
  <c r="T162" i="33"/>
  <c r="U162" i="33"/>
  <c r="V162" i="33"/>
  <c r="W162" i="33"/>
  <c r="X162" i="33"/>
  <c r="Y162" i="33"/>
  <c r="Z162" i="33"/>
  <c r="AA162" i="33"/>
  <c r="AB162" i="33"/>
  <c r="AC162" i="33"/>
  <c r="AD162" i="33"/>
  <c r="AE162" i="33"/>
  <c r="B163" i="33"/>
  <c r="C163" i="33"/>
  <c r="D163" i="33"/>
  <c r="F163" i="33"/>
  <c r="G163" i="33"/>
  <c r="H163" i="33"/>
  <c r="I163" i="33"/>
  <c r="J163" i="33"/>
  <c r="K163" i="33"/>
  <c r="L163" i="33"/>
  <c r="M163" i="33"/>
  <c r="O163" i="33"/>
  <c r="P163" i="33"/>
  <c r="Q163" i="33"/>
  <c r="R163" i="33"/>
  <c r="S163" i="33"/>
  <c r="T163" i="33"/>
  <c r="U163" i="33"/>
  <c r="V163" i="33"/>
  <c r="W163" i="33"/>
  <c r="X163" i="33"/>
  <c r="Y163" i="33"/>
  <c r="Z163" i="33"/>
  <c r="AA163" i="33"/>
  <c r="AB163" i="33"/>
  <c r="AC163" i="33"/>
  <c r="AD163" i="33"/>
  <c r="AE163" i="33"/>
  <c r="B164" i="33"/>
  <c r="C164" i="33"/>
  <c r="D164" i="33"/>
  <c r="F164" i="33"/>
  <c r="G164" i="33"/>
  <c r="H164" i="33"/>
  <c r="I164" i="33"/>
  <c r="J164" i="33"/>
  <c r="K164" i="33"/>
  <c r="L164" i="33"/>
  <c r="M164" i="33"/>
  <c r="O164" i="33"/>
  <c r="P164" i="33"/>
  <c r="Q164" i="33"/>
  <c r="R164" i="33"/>
  <c r="S164" i="33"/>
  <c r="T164" i="33"/>
  <c r="U164" i="33"/>
  <c r="V164" i="33"/>
  <c r="W164" i="33"/>
  <c r="X164" i="33"/>
  <c r="Y164" i="33"/>
  <c r="Z164" i="33"/>
  <c r="B165" i="33"/>
  <c r="C165" i="33"/>
  <c r="D165" i="33"/>
  <c r="F165" i="33"/>
  <c r="G165" i="33"/>
  <c r="H165" i="33"/>
  <c r="I165" i="33"/>
  <c r="J165" i="33"/>
  <c r="K165" i="33"/>
  <c r="L165" i="33"/>
  <c r="M165" i="33"/>
  <c r="O165" i="33"/>
  <c r="P165" i="33"/>
  <c r="Q165" i="33"/>
  <c r="R165" i="33"/>
  <c r="S165" i="33"/>
  <c r="T165" i="33"/>
  <c r="U165" i="33"/>
  <c r="V165" i="33"/>
  <c r="W165" i="33"/>
  <c r="X165" i="33"/>
  <c r="Y165" i="33"/>
  <c r="Z165" i="33"/>
  <c r="AA165" i="33"/>
  <c r="AB165" i="33"/>
  <c r="AC165" i="33"/>
  <c r="AD165" i="33"/>
  <c r="AE165" i="33"/>
  <c r="B166" i="33"/>
  <c r="C166" i="33"/>
  <c r="D166" i="33"/>
  <c r="F166" i="33"/>
  <c r="G166" i="33"/>
  <c r="H166" i="33"/>
  <c r="I166" i="33"/>
  <c r="J166" i="33"/>
  <c r="K166" i="33"/>
  <c r="L166" i="33"/>
  <c r="M166" i="33"/>
  <c r="O166" i="33"/>
  <c r="P166" i="33"/>
  <c r="Q166" i="33"/>
  <c r="R166" i="33"/>
  <c r="S166" i="33"/>
  <c r="T166" i="33"/>
  <c r="U166" i="33"/>
  <c r="V166" i="33"/>
  <c r="W166" i="33"/>
  <c r="X166" i="33"/>
  <c r="Y166" i="33"/>
  <c r="Z166" i="33"/>
  <c r="AA166" i="33"/>
  <c r="AB166" i="33"/>
  <c r="AC166" i="33"/>
  <c r="AD166" i="33"/>
  <c r="AE166" i="33"/>
  <c r="B167" i="33"/>
  <c r="C167" i="33"/>
  <c r="D167" i="33"/>
  <c r="F167" i="33"/>
  <c r="G167" i="33"/>
  <c r="H167" i="33"/>
  <c r="I167" i="33"/>
  <c r="J167" i="33"/>
  <c r="K167" i="33"/>
  <c r="L167" i="33"/>
  <c r="M167" i="33"/>
  <c r="O167" i="33"/>
  <c r="P167" i="33"/>
  <c r="Q167" i="33"/>
  <c r="R167" i="33"/>
  <c r="S167" i="33"/>
  <c r="T167" i="33"/>
  <c r="U167" i="33"/>
  <c r="V167" i="33"/>
  <c r="W167" i="33"/>
  <c r="X167" i="33"/>
  <c r="Y167" i="33"/>
  <c r="Z167" i="33"/>
  <c r="AA167" i="33"/>
  <c r="AB167" i="33"/>
  <c r="AC167" i="33"/>
  <c r="AD167" i="33"/>
  <c r="AE167" i="33"/>
  <c r="B168" i="33"/>
  <c r="C168" i="33"/>
  <c r="D168" i="33"/>
  <c r="F168" i="33"/>
  <c r="G168" i="33"/>
  <c r="H168" i="33"/>
  <c r="I168" i="33"/>
  <c r="J168" i="33"/>
  <c r="K168" i="33"/>
  <c r="L168" i="33"/>
  <c r="M168" i="33"/>
  <c r="O168" i="33"/>
  <c r="P168" i="33"/>
  <c r="Q168" i="33"/>
  <c r="R168" i="33"/>
  <c r="S168" i="33"/>
  <c r="T168" i="33"/>
  <c r="U168" i="33"/>
  <c r="V168" i="33"/>
  <c r="W168" i="33"/>
  <c r="X168" i="33"/>
  <c r="Y168" i="33"/>
  <c r="Z168" i="33"/>
  <c r="AA168" i="33"/>
  <c r="AB168" i="33"/>
  <c r="AC168" i="33"/>
  <c r="AD168" i="33"/>
  <c r="AE168" i="33"/>
  <c r="C147" i="23" l="1"/>
  <c r="D147" i="23"/>
  <c r="I147" i="23"/>
  <c r="J147" i="23"/>
  <c r="K147" i="23"/>
  <c r="L147" i="23"/>
  <c r="M147" i="23"/>
  <c r="N147" i="23"/>
  <c r="O147" i="23"/>
  <c r="P147" i="23"/>
  <c r="Q147" i="23"/>
  <c r="C148" i="23"/>
  <c r="D148" i="23"/>
  <c r="I148" i="23"/>
  <c r="J148" i="23"/>
  <c r="K148" i="23"/>
  <c r="L148" i="23"/>
  <c r="M148" i="23"/>
  <c r="N148" i="23"/>
  <c r="O148" i="23"/>
  <c r="P148" i="23"/>
  <c r="Q148" i="23"/>
  <c r="C149" i="23"/>
  <c r="D149" i="23"/>
  <c r="I149" i="23"/>
  <c r="J149" i="23"/>
  <c r="K149" i="23"/>
  <c r="L149" i="23"/>
  <c r="M149" i="23"/>
  <c r="N149" i="23"/>
  <c r="O149" i="23"/>
  <c r="P149" i="23"/>
  <c r="Q149" i="23"/>
  <c r="C150" i="23"/>
  <c r="D150" i="23"/>
  <c r="I150" i="23"/>
  <c r="J150" i="23"/>
  <c r="K150" i="23"/>
  <c r="L150" i="23"/>
  <c r="M150" i="23"/>
  <c r="N150" i="23"/>
  <c r="O150" i="23"/>
  <c r="P150" i="23"/>
  <c r="Q150" i="23"/>
  <c r="C288" i="23"/>
  <c r="D288" i="23"/>
  <c r="I288" i="23"/>
  <c r="J288" i="23"/>
  <c r="K288" i="23"/>
  <c r="L288" i="23"/>
  <c r="M288" i="23"/>
  <c r="N288" i="23"/>
  <c r="O288" i="23"/>
  <c r="P288" i="23"/>
  <c r="Q288" i="23"/>
  <c r="C289" i="23"/>
  <c r="D289" i="23"/>
  <c r="I289" i="23"/>
  <c r="J289" i="23"/>
  <c r="K289" i="23"/>
  <c r="L289" i="23"/>
  <c r="M289" i="23"/>
  <c r="N289" i="23"/>
  <c r="O289" i="23"/>
  <c r="P289" i="23"/>
  <c r="Q289" i="23"/>
  <c r="C290" i="23"/>
  <c r="D290" i="23"/>
  <c r="I290" i="23"/>
  <c r="J290" i="23"/>
  <c r="K290" i="23"/>
  <c r="L290" i="23"/>
  <c r="M290" i="23"/>
  <c r="N290" i="23"/>
  <c r="O290" i="23"/>
  <c r="P290" i="23"/>
  <c r="Q290" i="23"/>
  <c r="C291" i="23"/>
  <c r="D291" i="23"/>
  <c r="I291" i="23"/>
  <c r="J291" i="23"/>
  <c r="K291" i="23"/>
  <c r="L291" i="23"/>
  <c r="M291" i="23"/>
  <c r="N291" i="23"/>
  <c r="O291" i="23"/>
  <c r="P291" i="23"/>
  <c r="Q291" i="23"/>
  <c r="C292" i="23"/>
  <c r="D292" i="23"/>
  <c r="I292" i="23"/>
  <c r="J292" i="23"/>
  <c r="K292" i="23"/>
  <c r="L292" i="23"/>
  <c r="M292" i="23"/>
  <c r="N292" i="23"/>
  <c r="O292" i="23"/>
  <c r="P292" i="23"/>
  <c r="Q292" i="23"/>
  <c r="C293" i="23"/>
  <c r="D293" i="23"/>
  <c r="I293" i="23"/>
  <c r="J293" i="23"/>
  <c r="K293" i="23"/>
  <c r="L293" i="23"/>
  <c r="M293" i="23"/>
  <c r="N293" i="23"/>
  <c r="O293" i="23"/>
  <c r="P293" i="23"/>
  <c r="Q293" i="23"/>
  <c r="C294" i="23"/>
  <c r="D294" i="23"/>
  <c r="I294" i="23"/>
  <c r="J294" i="23"/>
  <c r="K294" i="23"/>
  <c r="L294" i="23"/>
  <c r="M294" i="23"/>
  <c r="N294" i="23"/>
  <c r="O294" i="23"/>
  <c r="P294" i="23"/>
  <c r="Q294" i="23"/>
  <c r="C295" i="23"/>
  <c r="D295" i="23"/>
  <c r="I295" i="23"/>
  <c r="J295" i="23"/>
  <c r="K295" i="23"/>
  <c r="L295" i="23"/>
  <c r="M295" i="23"/>
  <c r="N295" i="23"/>
  <c r="O295" i="23"/>
  <c r="P295" i="23"/>
  <c r="Q295" i="23"/>
  <c r="C296" i="23"/>
  <c r="D296" i="23"/>
  <c r="I296" i="23"/>
  <c r="J296" i="23"/>
  <c r="K296" i="23"/>
  <c r="L296" i="23"/>
  <c r="M296" i="23"/>
  <c r="N296" i="23"/>
  <c r="O296" i="23"/>
  <c r="P296" i="23"/>
  <c r="Q296" i="23"/>
  <c r="C297" i="23"/>
  <c r="D297" i="23"/>
  <c r="I297" i="23"/>
  <c r="J297" i="23"/>
  <c r="K297" i="23"/>
  <c r="L297" i="23"/>
  <c r="M297" i="23"/>
  <c r="N297" i="23"/>
  <c r="O297" i="23"/>
  <c r="P297" i="23"/>
  <c r="Q297" i="23"/>
  <c r="C298" i="23"/>
  <c r="D298" i="23"/>
  <c r="I298" i="23"/>
  <c r="J298" i="23"/>
  <c r="K298" i="23"/>
  <c r="L298" i="23"/>
  <c r="M298" i="23"/>
  <c r="N298" i="23"/>
  <c r="O298" i="23"/>
  <c r="P298" i="23"/>
  <c r="Q298" i="23"/>
  <c r="C299" i="23"/>
  <c r="D299" i="23"/>
  <c r="I299" i="23"/>
  <c r="J299" i="23"/>
  <c r="K299" i="23"/>
  <c r="L299" i="23"/>
  <c r="M299" i="23"/>
  <c r="N299" i="23"/>
  <c r="O299" i="23"/>
  <c r="P299" i="23"/>
  <c r="Q299" i="23"/>
  <c r="C300" i="23"/>
  <c r="D300" i="23"/>
  <c r="I300" i="23"/>
  <c r="J300" i="23"/>
  <c r="K300" i="23"/>
  <c r="L300" i="23"/>
  <c r="M300" i="23"/>
  <c r="N300" i="23"/>
  <c r="O300" i="23"/>
  <c r="P300" i="23"/>
  <c r="Q300" i="23"/>
  <c r="C301" i="23"/>
  <c r="D301" i="23"/>
  <c r="I301" i="23"/>
  <c r="J301" i="23"/>
  <c r="K301" i="23"/>
  <c r="L301" i="23"/>
  <c r="M301" i="23"/>
  <c r="N301" i="23"/>
  <c r="O301" i="23"/>
  <c r="P301" i="23"/>
  <c r="Q301" i="23"/>
  <c r="C302" i="23"/>
  <c r="D302" i="23"/>
  <c r="I302" i="23"/>
  <c r="J302" i="23"/>
  <c r="K302" i="23"/>
  <c r="L302" i="23"/>
  <c r="M302" i="23"/>
  <c r="N302" i="23"/>
  <c r="O302" i="23"/>
  <c r="P302" i="23"/>
  <c r="Q302" i="23"/>
  <c r="C303" i="23"/>
  <c r="D303" i="23"/>
  <c r="I303" i="23"/>
  <c r="J303" i="23"/>
  <c r="K303" i="23"/>
  <c r="L303" i="23"/>
  <c r="M303" i="23"/>
  <c r="N303" i="23"/>
  <c r="O303" i="23"/>
  <c r="P303" i="23"/>
  <c r="Q303" i="23"/>
  <c r="C304" i="23"/>
  <c r="D304" i="23"/>
  <c r="I304" i="23"/>
  <c r="J304" i="23"/>
  <c r="K304" i="23"/>
  <c r="L304" i="23"/>
  <c r="M304" i="23"/>
  <c r="N304" i="23"/>
  <c r="O304" i="23"/>
  <c r="P304" i="23"/>
  <c r="Q304" i="23"/>
  <c r="C305" i="23"/>
  <c r="D305" i="23"/>
  <c r="I305" i="23"/>
  <c r="J305" i="23"/>
  <c r="K305" i="23"/>
  <c r="L305" i="23"/>
  <c r="M305" i="23"/>
  <c r="N305" i="23"/>
  <c r="O305" i="23"/>
  <c r="P305" i="23"/>
  <c r="Q305" i="23"/>
  <c r="C306" i="23"/>
  <c r="D306" i="23"/>
  <c r="I306" i="23"/>
  <c r="J306" i="23"/>
  <c r="K306" i="23"/>
  <c r="L306" i="23"/>
  <c r="M306" i="23"/>
  <c r="N306" i="23"/>
  <c r="O306" i="23"/>
  <c r="P306" i="23"/>
  <c r="Q306" i="23"/>
  <c r="C307" i="23"/>
  <c r="D307" i="23"/>
  <c r="I307" i="23"/>
  <c r="J307" i="23"/>
  <c r="K307" i="23"/>
  <c r="L307" i="23"/>
  <c r="M307" i="23"/>
  <c r="N307" i="23"/>
  <c r="O307" i="23"/>
  <c r="P307" i="23"/>
  <c r="Q307" i="23"/>
  <c r="C308" i="23"/>
  <c r="D308" i="23"/>
  <c r="I308" i="23"/>
  <c r="J308" i="23"/>
  <c r="K308" i="23"/>
  <c r="L308" i="23"/>
  <c r="M308" i="23"/>
  <c r="N308" i="23"/>
  <c r="O308" i="23"/>
  <c r="P308" i="23"/>
  <c r="Q308" i="23"/>
  <c r="C309" i="23"/>
  <c r="D309" i="23"/>
  <c r="I309" i="23"/>
  <c r="J309" i="23"/>
  <c r="K309" i="23"/>
  <c r="L309" i="23"/>
  <c r="M309" i="23"/>
  <c r="N309" i="23"/>
  <c r="O309" i="23"/>
  <c r="P309" i="23"/>
  <c r="Q309" i="23"/>
  <c r="C310" i="23"/>
  <c r="D310" i="23"/>
  <c r="I310" i="23"/>
  <c r="J310" i="23"/>
  <c r="K310" i="23"/>
  <c r="L310" i="23"/>
  <c r="M310" i="23"/>
  <c r="N310" i="23"/>
  <c r="O310" i="23"/>
  <c r="P310" i="23"/>
  <c r="Q310" i="23"/>
  <c r="C311" i="23"/>
  <c r="D311" i="23"/>
  <c r="I311" i="23"/>
  <c r="J311" i="23"/>
  <c r="K311" i="23"/>
  <c r="L311" i="23"/>
  <c r="M311" i="23"/>
  <c r="N311" i="23"/>
  <c r="O311" i="23"/>
  <c r="P311" i="23"/>
  <c r="Q311" i="23"/>
  <c r="C312" i="23"/>
  <c r="D312" i="23"/>
  <c r="I312" i="23"/>
  <c r="J312" i="23"/>
  <c r="K312" i="23"/>
  <c r="L312" i="23"/>
  <c r="M312" i="23"/>
  <c r="N312" i="23"/>
  <c r="O312" i="23"/>
  <c r="P312" i="23"/>
  <c r="Q312" i="23"/>
  <c r="C313" i="23"/>
  <c r="D313" i="23"/>
  <c r="I313" i="23"/>
  <c r="J313" i="23"/>
  <c r="K313" i="23"/>
  <c r="L313" i="23"/>
  <c r="M313" i="23"/>
  <c r="N313" i="23"/>
  <c r="O313" i="23"/>
  <c r="P313" i="23"/>
  <c r="Q313" i="23"/>
  <c r="C314" i="23"/>
  <c r="D314" i="23"/>
  <c r="I314" i="23"/>
  <c r="J314" i="23"/>
  <c r="K314" i="23"/>
  <c r="L314" i="23"/>
  <c r="M314" i="23"/>
  <c r="N314" i="23"/>
  <c r="O314" i="23"/>
  <c r="P314" i="23"/>
  <c r="Q314" i="23"/>
  <c r="C315" i="23"/>
  <c r="D315" i="23"/>
  <c r="I315" i="23"/>
  <c r="J315" i="23"/>
  <c r="K315" i="23"/>
  <c r="L315" i="23"/>
  <c r="M315" i="23"/>
  <c r="N315" i="23"/>
  <c r="O315" i="23"/>
  <c r="P315" i="23"/>
  <c r="Q315" i="23"/>
  <c r="C316" i="23"/>
  <c r="D316" i="23"/>
  <c r="I316" i="23"/>
  <c r="J316" i="23"/>
  <c r="K316" i="23"/>
  <c r="L316" i="23"/>
  <c r="M316" i="23"/>
  <c r="N316" i="23"/>
  <c r="O316" i="23"/>
  <c r="P316" i="23"/>
  <c r="Q316" i="23"/>
  <c r="C317" i="23"/>
  <c r="D317" i="23"/>
  <c r="I317" i="23"/>
  <c r="J317" i="23"/>
  <c r="K317" i="23"/>
  <c r="L317" i="23"/>
  <c r="M317" i="23"/>
  <c r="N317" i="23"/>
  <c r="O317" i="23"/>
  <c r="P317" i="23"/>
  <c r="Q317" i="23"/>
  <c r="C318" i="23"/>
  <c r="D318" i="23"/>
  <c r="I318" i="23"/>
  <c r="J318" i="23"/>
  <c r="K318" i="23"/>
  <c r="L318" i="23"/>
  <c r="M318" i="23"/>
  <c r="N318" i="23"/>
  <c r="O318" i="23"/>
  <c r="P318" i="23"/>
  <c r="Q318" i="23"/>
  <c r="C319" i="23"/>
  <c r="D319" i="23"/>
  <c r="I319" i="23"/>
  <c r="J319" i="23"/>
  <c r="K319" i="23"/>
  <c r="L319" i="23"/>
  <c r="M319" i="23"/>
  <c r="N319" i="23"/>
  <c r="O319" i="23"/>
  <c r="P319" i="23"/>
  <c r="Q319" i="23"/>
  <c r="C320" i="23"/>
  <c r="D320" i="23"/>
  <c r="I320" i="23"/>
  <c r="J320" i="23"/>
  <c r="K320" i="23"/>
  <c r="L320" i="23"/>
  <c r="M320" i="23"/>
  <c r="N320" i="23"/>
  <c r="O320" i="23"/>
  <c r="P320" i="23"/>
  <c r="Q320" i="23"/>
  <c r="C321" i="23"/>
  <c r="D321" i="23"/>
  <c r="I321" i="23"/>
  <c r="J321" i="23"/>
  <c r="K321" i="23"/>
  <c r="L321" i="23"/>
  <c r="M321" i="23"/>
  <c r="N321" i="23"/>
  <c r="O321" i="23"/>
  <c r="P321" i="23"/>
  <c r="Q321" i="23"/>
  <c r="C322" i="23"/>
  <c r="D322" i="23"/>
  <c r="I322" i="23"/>
  <c r="J322" i="23"/>
  <c r="K322" i="23"/>
  <c r="L322" i="23"/>
  <c r="M322" i="23"/>
  <c r="N322" i="23"/>
  <c r="O322" i="23"/>
  <c r="P322" i="23"/>
  <c r="Q322" i="23"/>
  <c r="C323" i="23"/>
  <c r="D323" i="23"/>
  <c r="I323" i="23"/>
  <c r="J323" i="23"/>
  <c r="K323" i="23"/>
  <c r="L323" i="23"/>
  <c r="M323" i="23"/>
  <c r="N323" i="23"/>
  <c r="O323" i="23"/>
  <c r="P323" i="23"/>
  <c r="Q323" i="23"/>
  <c r="C324" i="23"/>
  <c r="D324" i="23"/>
  <c r="I324" i="23"/>
  <c r="J324" i="23"/>
  <c r="K324" i="23"/>
  <c r="L324" i="23"/>
  <c r="M324" i="23"/>
  <c r="N324" i="23"/>
  <c r="O324" i="23"/>
  <c r="P324" i="23"/>
  <c r="Q324" i="23"/>
  <c r="C325" i="23"/>
  <c r="D325" i="23"/>
  <c r="I325" i="23"/>
  <c r="J325" i="23"/>
  <c r="K325" i="23"/>
  <c r="L325" i="23"/>
  <c r="M325" i="23"/>
  <c r="N325" i="23"/>
  <c r="O325" i="23"/>
  <c r="P325" i="23"/>
  <c r="Q325" i="23"/>
  <c r="C326" i="23"/>
  <c r="D326" i="23"/>
  <c r="I326" i="23"/>
  <c r="J326" i="23"/>
  <c r="K326" i="23"/>
  <c r="L326" i="23"/>
  <c r="M326" i="23"/>
  <c r="N326" i="23"/>
  <c r="O326" i="23"/>
  <c r="P326" i="23"/>
  <c r="Q326" i="23"/>
  <c r="C327" i="23"/>
  <c r="D327" i="23"/>
  <c r="I327" i="23"/>
  <c r="J327" i="23"/>
  <c r="K327" i="23"/>
  <c r="L327" i="23"/>
  <c r="M327" i="23"/>
  <c r="N327" i="23"/>
  <c r="O327" i="23"/>
  <c r="P327" i="23"/>
  <c r="Q327" i="23"/>
  <c r="C328" i="23"/>
  <c r="D328" i="23"/>
  <c r="I328" i="23"/>
  <c r="J328" i="23"/>
  <c r="K328" i="23"/>
  <c r="L328" i="23"/>
  <c r="M328" i="23"/>
  <c r="N328" i="23"/>
  <c r="O328" i="23"/>
  <c r="P328" i="23"/>
  <c r="Q328" i="23"/>
  <c r="C329" i="23"/>
  <c r="D329" i="23"/>
  <c r="I329" i="23"/>
  <c r="J329" i="23"/>
  <c r="K329" i="23"/>
  <c r="L329" i="23"/>
  <c r="M329" i="23"/>
  <c r="N329" i="23"/>
  <c r="O329" i="23"/>
  <c r="P329" i="23"/>
  <c r="Q329" i="23"/>
  <c r="C330" i="23"/>
  <c r="D330" i="23"/>
  <c r="I330" i="23"/>
  <c r="J330" i="23"/>
  <c r="K330" i="23"/>
  <c r="L330" i="23"/>
  <c r="M330" i="23"/>
  <c r="N330" i="23"/>
  <c r="O330" i="23"/>
  <c r="P330" i="23"/>
  <c r="Q330" i="23"/>
  <c r="C331" i="23"/>
  <c r="D331" i="23"/>
  <c r="I331" i="23"/>
  <c r="J331" i="23"/>
  <c r="K331" i="23"/>
  <c r="L331" i="23"/>
  <c r="M331" i="23"/>
  <c r="N331" i="23"/>
  <c r="O331" i="23"/>
  <c r="P331" i="23"/>
  <c r="Q331" i="23"/>
  <c r="C332" i="23"/>
  <c r="D332" i="23"/>
  <c r="I332" i="23"/>
  <c r="J332" i="23"/>
  <c r="K332" i="23"/>
  <c r="L332" i="23"/>
  <c r="M332" i="23"/>
  <c r="N332" i="23"/>
  <c r="O332" i="23"/>
  <c r="P332" i="23"/>
  <c r="Q332" i="23"/>
  <c r="C333" i="23"/>
  <c r="D333" i="23"/>
  <c r="I333" i="23"/>
  <c r="J333" i="23"/>
  <c r="K333" i="23"/>
  <c r="L333" i="23"/>
  <c r="M333" i="23"/>
  <c r="N333" i="23"/>
  <c r="O333" i="23"/>
  <c r="P333" i="23"/>
  <c r="Q333" i="23"/>
  <c r="C334" i="23"/>
  <c r="D334" i="23"/>
  <c r="I334" i="23"/>
  <c r="J334" i="23"/>
  <c r="K334" i="23"/>
  <c r="L334" i="23"/>
  <c r="M334" i="23"/>
  <c r="N334" i="23"/>
  <c r="O334" i="23"/>
  <c r="P334" i="23"/>
  <c r="Q334" i="23"/>
  <c r="C335" i="23"/>
  <c r="D335" i="23"/>
  <c r="I335" i="23"/>
  <c r="J335" i="23"/>
  <c r="K335" i="23"/>
  <c r="L335" i="23"/>
  <c r="M335" i="23"/>
  <c r="N335" i="23"/>
  <c r="O335" i="23"/>
  <c r="P335" i="23"/>
  <c r="Q335" i="23"/>
  <c r="C336" i="23"/>
  <c r="D336" i="23"/>
  <c r="I336" i="23"/>
  <c r="J336" i="23"/>
  <c r="K336" i="23"/>
  <c r="L336" i="23"/>
  <c r="M336" i="23"/>
  <c r="N336" i="23"/>
  <c r="O336" i="23"/>
  <c r="P336" i="23"/>
  <c r="Q336" i="23"/>
  <c r="C337" i="23"/>
  <c r="D337" i="23"/>
  <c r="I337" i="23"/>
  <c r="J337" i="23"/>
  <c r="K337" i="23"/>
  <c r="L337" i="23"/>
  <c r="M337" i="23"/>
  <c r="N337" i="23"/>
  <c r="O337" i="23"/>
  <c r="P337" i="23"/>
  <c r="Q337" i="23"/>
  <c r="C338" i="23"/>
  <c r="D338" i="23"/>
  <c r="I338" i="23"/>
  <c r="J338" i="23"/>
  <c r="K338" i="23"/>
  <c r="L338" i="23"/>
  <c r="M338" i="23"/>
  <c r="N338" i="23"/>
  <c r="O338" i="23"/>
  <c r="P338" i="23"/>
  <c r="Q338" i="23"/>
  <c r="C339" i="23"/>
  <c r="D339" i="23"/>
  <c r="I339" i="23"/>
  <c r="J339" i="23"/>
  <c r="K339" i="23"/>
  <c r="L339" i="23"/>
  <c r="M339" i="23"/>
  <c r="N339" i="23"/>
  <c r="O339" i="23"/>
  <c r="P339" i="23"/>
  <c r="Q339" i="23"/>
  <c r="C340" i="23"/>
  <c r="D340" i="23"/>
  <c r="I340" i="23"/>
  <c r="J340" i="23"/>
  <c r="K340" i="23"/>
  <c r="L340" i="23"/>
  <c r="M340" i="23"/>
  <c r="N340" i="23"/>
  <c r="O340" i="23"/>
  <c r="P340" i="23"/>
  <c r="Q340" i="23"/>
  <c r="C341" i="23"/>
  <c r="D341" i="23"/>
  <c r="I341" i="23"/>
  <c r="J341" i="23"/>
  <c r="K341" i="23"/>
  <c r="L341" i="23"/>
  <c r="M341" i="23"/>
  <c r="N341" i="23"/>
  <c r="O341" i="23"/>
  <c r="P341" i="23"/>
  <c r="Q341" i="23"/>
  <c r="C342" i="23"/>
  <c r="D342" i="23"/>
  <c r="I342" i="23"/>
  <c r="J342" i="23"/>
  <c r="K342" i="23"/>
  <c r="L342" i="23"/>
  <c r="M342" i="23"/>
  <c r="N342" i="23"/>
  <c r="O342" i="23"/>
  <c r="P342" i="23"/>
  <c r="Q342" i="23"/>
  <c r="C343" i="23"/>
  <c r="D343" i="23"/>
  <c r="I343" i="23"/>
  <c r="J343" i="23"/>
  <c r="K343" i="23"/>
  <c r="L343" i="23"/>
  <c r="M343" i="23"/>
  <c r="N343" i="23"/>
  <c r="O343" i="23"/>
  <c r="P343" i="23"/>
  <c r="Q343" i="23"/>
  <c r="C344" i="23"/>
  <c r="D344" i="23"/>
  <c r="I344" i="23"/>
  <c r="J344" i="23"/>
  <c r="K344" i="23"/>
  <c r="L344" i="23"/>
  <c r="M344" i="23"/>
  <c r="N344" i="23"/>
  <c r="O344" i="23"/>
  <c r="P344" i="23"/>
  <c r="Q344" i="23"/>
  <c r="C345" i="23"/>
  <c r="D345" i="23"/>
  <c r="I345" i="23"/>
  <c r="J345" i="23"/>
  <c r="K345" i="23"/>
  <c r="L345" i="23"/>
  <c r="M345" i="23"/>
  <c r="N345" i="23"/>
  <c r="O345" i="23"/>
  <c r="P345" i="23"/>
  <c r="Q345" i="23"/>
  <c r="C346" i="23"/>
  <c r="D346" i="23"/>
  <c r="I346" i="23"/>
  <c r="J346" i="23"/>
  <c r="K346" i="23"/>
  <c r="L346" i="23"/>
  <c r="M346" i="23"/>
  <c r="N346" i="23"/>
  <c r="O346" i="23"/>
  <c r="P346" i="23"/>
  <c r="Q346" i="23"/>
  <c r="C347" i="23"/>
  <c r="D347" i="23"/>
  <c r="I347" i="23"/>
  <c r="J347" i="23"/>
  <c r="K347" i="23"/>
  <c r="L347" i="23"/>
  <c r="M347" i="23"/>
  <c r="N347" i="23"/>
  <c r="O347" i="23"/>
  <c r="P347" i="23"/>
  <c r="Q347" i="23"/>
  <c r="C348" i="23"/>
  <c r="D348" i="23"/>
  <c r="I348" i="23"/>
  <c r="J348" i="23"/>
  <c r="K348" i="23"/>
  <c r="L348" i="23"/>
  <c r="M348" i="23"/>
  <c r="N348" i="23"/>
  <c r="O348" i="23"/>
  <c r="P348" i="23"/>
  <c r="Q348" i="23"/>
  <c r="C349" i="23"/>
  <c r="D349" i="23"/>
  <c r="I349" i="23"/>
  <c r="J349" i="23"/>
  <c r="K349" i="23"/>
  <c r="L349" i="23"/>
  <c r="M349" i="23"/>
  <c r="N349" i="23"/>
  <c r="O349" i="23"/>
  <c r="P349" i="23"/>
  <c r="Q349" i="23"/>
  <c r="C350" i="23"/>
  <c r="D350" i="23"/>
  <c r="I350" i="23"/>
  <c r="J350" i="23"/>
  <c r="K350" i="23"/>
  <c r="L350" i="23"/>
  <c r="M350" i="23"/>
  <c r="N350" i="23"/>
  <c r="O350" i="23"/>
  <c r="P350" i="23"/>
  <c r="Q350" i="23"/>
  <c r="C351" i="23"/>
  <c r="D351" i="23"/>
  <c r="I351" i="23"/>
  <c r="J351" i="23"/>
  <c r="K351" i="23"/>
  <c r="L351" i="23"/>
  <c r="M351" i="23"/>
  <c r="N351" i="23"/>
  <c r="O351" i="23"/>
  <c r="P351" i="23"/>
  <c r="Q351" i="23"/>
  <c r="C352" i="23"/>
  <c r="D352" i="23"/>
  <c r="I352" i="23"/>
  <c r="J352" i="23"/>
  <c r="K352" i="23"/>
  <c r="L352" i="23"/>
  <c r="M352" i="23"/>
  <c r="N352" i="23"/>
  <c r="O352" i="23"/>
  <c r="P352" i="23"/>
  <c r="Q352" i="23"/>
  <c r="C353" i="23"/>
  <c r="D353" i="23"/>
  <c r="I353" i="23"/>
  <c r="J353" i="23"/>
  <c r="K353" i="23"/>
  <c r="L353" i="23"/>
  <c r="M353" i="23"/>
  <c r="N353" i="23"/>
  <c r="O353" i="23"/>
  <c r="P353" i="23"/>
  <c r="Q353" i="23"/>
  <c r="C354" i="23"/>
  <c r="D354" i="23"/>
  <c r="I354" i="23"/>
  <c r="J354" i="23"/>
  <c r="K354" i="23"/>
  <c r="L354" i="23"/>
  <c r="M354" i="23"/>
  <c r="N354" i="23"/>
  <c r="O354" i="23"/>
  <c r="P354" i="23"/>
  <c r="Q354" i="23"/>
  <c r="C355" i="23"/>
  <c r="D355" i="23"/>
  <c r="I355" i="23"/>
  <c r="J355" i="23"/>
  <c r="K355" i="23"/>
  <c r="L355" i="23"/>
  <c r="M355" i="23"/>
  <c r="N355" i="23"/>
  <c r="O355" i="23"/>
  <c r="P355" i="23"/>
  <c r="Q355" i="23"/>
  <c r="C356" i="23"/>
  <c r="D356" i="23"/>
  <c r="I356" i="23"/>
  <c r="J356" i="23"/>
  <c r="K356" i="23"/>
  <c r="L356" i="23"/>
  <c r="M356" i="23"/>
  <c r="N356" i="23"/>
  <c r="O356" i="23"/>
  <c r="P356" i="23"/>
  <c r="Q356" i="23"/>
  <c r="C357" i="23"/>
  <c r="D357" i="23"/>
  <c r="I357" i="23"/>
  <c r="J357" i="23"/>
  <c r="K357" i="23"/>
  <c r="L357" i="23"/>
  <c r="M357" i="23"/>
  <c r="N357" i="23"/>
  <c r="O357" i="23"/>
  <c r="P357" i="23"/>
  <c r="Q357" i="23"/>
  <c r="C358" i="23"/>
  <c r="D358" i="23"/>
  <c r="I358" i="23"/>
  <c r="J358" i="23"/>
  <c r="K358" i="23"/>
  <c r="L358" i="23"/>
  <c r="M358" i="23"/>
  <c r="N358" i="23"/>
  <c r="O358" i="23"/>
  <c r="P358" i="23"/>
  <c r="Q358" i="23"/>
  <c r="C359" i="23"/>
  <c r="D359" i="23"/>
  <c r="I359" i="23"/>
  <c r="J359" i="23"/>
  <c r="K359" i="23"/>
  <c r="L359" i="23"/>
  <c r="M359" i="23"/>
  <c r="N359" i="23"/>
  <c r="O359" i="23"/>
  <c r="P359" i="23"/>
  <c r="Q359" i="23"/>
  <c r="C360" i="23"/>
  <c r="D360" i="23"/>
  <c r="I360" i="23"/>
  <c r="J360" i="23"/>
  <c r="K360" i="23"/>
  <c r="L360" i="23"/>
  <c r="M360" i="23"/>
  <c r="N360" i="23"/>
  <c r="O360" i="23"/>
  <c r="P360" i="23"/>
  <c r="Q360" i="23"/>
  <c r="C361" i="23"/>
  <c r="D361" i="23"/>
  <c r="I361" i="23"/>
  <c r="J361" i="23"/>
  <c r="K361" i="23"/>
  <c r="L361" i="23"/>
  <c r="M361" i="23"/>
  <c r="N361" i="23"/>
  <c r="O361" i="23"/>
  <c r="P361" i="23"/>
  <c r="Q361" i="23"/>
  <c r="C362" i="23"/>
  <c r="D362" i="23"/>
  <c r="I362" i="23"/>
  <c r="J362" i="23"/>
  <c r="K362" i="23"/>
  <c r="L362" i="23"/>
  <c r="M362" i="23"/>
  <c r="N362" i="23"/>
  <c r="O362" i="23"/>
  <c r="P362" i="23"/>
  <c r="Q362" i="23"/>
  <c r="C363" i="23"/>
  <c r="D363" i="23"/>
  <c r="I363" i="23"/>
  <c r="J363" i="23"/>
  <c r="K363" i="23"/>
  <c r="L363" i="23"/>
  <c r="M363" i="23"/>
  <c r="N363" i="23"/>
  <c r="O363" i="23"/>
  <c r="P363" i="23"/>
  <c r="Q363" i="23"/>
  <c r="C364" i="23"/>
  <c r="D364" i="23"/>
  <c r="I364" i="23"/>
  <c r="J364" i="23"/>
  <c r="K364" i="23"/>
  <c r="L364" i="23"/>
  <c r="M364" i="23"/>
  <c r="N364" i="23"/>
  <c r="O364" i="23"/>
  <c r="P364" i="23"/>
  <c r="Q364" i="23"/>
  <c r="C365" i="23"/>
  <c r="D365" i="23"/>
  <c r="I365" i="23"/>
  <c r="J365" i="23"/>
  <c r="K365" i="23"/>
  <c r="L365" i="23"/>
  <c r="M365" i="23"/>
  <c r="N365" i="23"/>
  <c r="O365" i="23"/>
  <c r="P365" i="23"/>
  <c r="Q365" i="23"/>
  <c r="C366" i="23"/>
  <c r="D366" i="23"/>
  <c r="I366" i="23"/>
  <c r="J366" i="23"/>
  <c r="K366" i="23"/>
  <c r="L366" i="23"/>
  <c r="M366" i="23"/>
  <c r="N366" i="23"/>
  <c r="O366" i="23"/>
  <c r="P366" i="23"/>
  <c r="Q366" i="23"/>
  <c r="C367" i="23"/>
  <c r="D367" i="23"/>
  <c r="I367" i="23"/>
  <c r="J367" i="23"/>
  <c r="K367" i="23"/>
  <c r="L367" i="23"/>
  <c r="M367" i="23"/>
  <c r="N367" i="23"/>
  <c r="O367" i="23"/>
  <c r="P367" i="23"/>
  <c r="Q367" i="23"/>
  <c r="C368" i="23"/>
  <c r="D368" i="23"/>
  <c r="I368" i="23"/>
  <c r="J368" i="23"/>
  <c r="K368" i="23"/>
  <c r="L368" i="23"/>
  <c r="M368" i="23"/>
  <c r="N368" i="23"/>
  <c r="O368" i="23"/>
  <c r="P368" i="23"/>
  <c r="Q368" i="23"/>
  <c r="C369" i="23"/>
  <c r="D369" i="23"/>
  <c r="I369" i="23"/>
  <c r="J369" i="23"/>
  <c r="K369" i="23"/>
  <c r="L369" i="23"/>
  <c r="M369" i="23"/>
  <c r="N369" i="23"/>
  <c r="O369" i="23"/>
  <c r="P369" i="23"/>
  <c r="Q369" i="23"/>
  <c r="C370" i="23"/>
  <c r="D370" i="23"/>
  <c r="I370" i="23"/>
  <c r="J370" i="23"/>
  <c r="K370" i="23"/>
  <c r="L370" i="23"/>
  <c r="M370" i="23"/>
  <c r="N370" i="23"/>
  <c r="O370" i="23"/>
  <c r="P370" i="23"/>
  <c r="Q370" i="23"/>
  <c r="C371" i="23"/>
  <c r="D371" i="23"/>
  <c r="I371" i="23"/>
  <c r="J371" i="23"/>
  <c r="K371" i="23"/>
  <c r="L371" i="23"/>
  <c r="M371" i="23"/>
  <c r="N371" i="23"/>
  <c r="O371" i="23"/>
  <c r="P371" i="23"/>
  <c r="Q371" i="23"/>
  <c r="C372" i="23"/>
  <c r="D372" i="23"/>
  <c r="I372" i="23"/>
  <c r="J372" i="23"/>
  <c r="K372" i="23"/>
  <c r="L372" i="23"/>
  <c r="M372" i="23"/>
  <c r="N372" i="23"/>
  <c r="O372" i="23"/>
  <c r="P372" i="23"/>
  <c r="Q372" i="23"/>
  <c r="C373" i="23"/>
  <c r="D373" i="23"/>
  <c r="I373" i="23"/>
  <c r="J373" i="23"/>
  <c r="K373" i="23"/>
  <c r="L373" i="23"/>
  <c r="M373" i="23"/>
  <c r="N373" i="23"/>
  <c r="O373" i="23"/>
  <c r="P373" i="23"/>
  <c r="Q373" i="23"/>
  <c r="C374" i="23"/>
  <c r="D374" i="23"/>
  <c r="I374" i="23"/>
  <c r="J374" i="23"/>
  <c r="K374" i="23"/>
  <c r="L374" i="23"/>
  <c r="M374" i="23"/>
  <c r="N374" i="23"/>
  <c r="O374" i="23"/>
  <c r="P374" i="23"/>
  <c r="Q374" i="23"/>
  <c r="C375" i="23"/>
  <c r="D375" i="23"/>
  <c r="I375" i="23"/>
  <c r="J375" i="23"/>
  <c r="K375" i="23"/>
  <c r="L375" i="23"/>
  <c r="M375" i="23"/>
  <c r="N375" i="23"/>
  <c r="O375" i="23"/>
  <c r="P375" i="23"/>
  <c r="Q375" i="23"/>
  <c r="C376" i="23"/>
  <c r="D376" i="23"/>
  <c r="I376" i="23"/>
  <c r="J376" i="23"/>
  <c r="K376" i="23"/>
  <c r="L376" i="23"/>
  <c r="M376" i="23"/>
  <c r="N376" i="23"/>
  <c r="O376" i="23"/>
  <c r="P376" i="23"/>
  <c r="Q376" i="23"/>
  <c r="C377" i="23"/>
  <c r="D377" i="23"/>
  <c r="I377" i="23"/>
  <c r="J377" i="23"/>
  <c r="K377" i="23"/>
  <c r="L377" i="23"/>
  <c r="M377" i="23"/>
  <c r="N377" i="23"/>
  <c r="O377" i="23"/>
  <c r="P377" i="23"/>
  <c r="Q377" i="23"/>
  <c r="C378" i="23"/>
  <c r="D378" i="23"/>
  <c r="I378" i="23"/>
  <c r="J378" i="23"/>
  <c r="K378" i="23"/>
  <c r="L378" i="23"/>
  <c r="M378" i="23"/>
  <c r="N378" i="23"/>
  <c r="O378" i="23"/>
  <c r="P378" i="23"/>
  <c r="Q378" i="23"/>
  <c r="C379" i="23"/>
  <c r="D379" i="23"/>
  <c r="I379" i="23"/>
  <c r="J379" i="23"/>
  <c r="K379" i="23"/>
  <c r="L379" i="23"/>
  <c r="M379" i="23"/>
  <c r="N379" i="23"/>
  <c r="O379" i="23"/>
  <c r="P379" i="23"/>
  <c r="Q379" i="23"/>
  <c r="C380" i="23"/>
  <c r="D380" i="23"/>
  <c r="I380" i="23"/>
  <c r="J380" i="23"/>
  <c r="K380" i="23"/>
  <c r="L380" i="23"/>
  <c r="M380" i="23"/>
  <c r="N380" i="23"/>
  <c r="O380" i="23"/>
  <c r="P380" i="23"/>
  <c r="Q380" i="23"/>
  <c r="C381" i="23"/>
  <c r="D381" i="23"/>
  <c r="I381" i="23"/>
  <c r="J381" i="23"/>
  <c r="K381" i="23"/>
  <c r="L381" i="23"/>
  <c r="M381" i="23"/>
  <c r="N381" i="23"/>
  <c r="O381" i="23"/>
  <c r="P381" i="23"/>
  <c r="Q381" i="23"/>
  <c r="C382" i="23"/>
  <c r="D382" i="23"/>
  <c r="I382" i="23"/>
  <c r="J382" i="23"/>
  <c r="K382" i="23"/>
  <c r="L382" i="23"/>
  <c r="M382" i="23"/>
  <c r="N382" i="23"/>
  <c r="O382" i="23"/>
  <c r="P382" i="23"/>
  <c r="Q382" i="23"/>
  <c r="C383" i="23"/>
  <c r="D383" i="23"/>
  <c r="I383" i="23"/>
  <c r="J383" i="23"/>
  <c r="K383" i="23"/>
  <c r="L383" i="23"/>
  <c r="M383" i="23"/>
  <c r="N383" i="23"/>
  <c r="O383" i="23"/>
  <c r="P383" i="23"/>
  <c r="Q383" i="23"/>
  <c r="C384" i="23"/>
  <c r="D384" i="23"/>
  <c r="I384" i="23"/>
  <c r="J384" i="23"/>
  <c r="K384" i="23"/>
  <c r="L384" i="23"/>
  <c r="M384" i="23"/>
  <c r="N384" i="23"/>
  <c r="O384" i="23"/>
  <c r="P384" i="23"/>
  <c r="Q384" i="23"/>
  <c r="C385" i="23"/>
  <c r="D385" i="23"/>
  <c r="I385" i="23"/>
  <c r="J385" i="23"/>
  <c r="K385" i="23"/>
  <c r="L385" i="23"/>
  <c r="M385" i="23"/>
  <c r="N385" i="23"/>
  <c r="O385" i="23"/>
  <c r="P385" i="23"/>
  <c r="Q385" i="23"/>
  <c r="C386" i="23"/>
  <c r="D386" i="23"/>
  <c r="I386" i="23"/>
  <c r="J386" i="23"/>
  <c r="K386" i="23"/>
  <c r="L386" i="23"/>
  <c r="M386" i="23"/>
  <c r="N386" i="23"/>
  <c r="O386" i="23"/>
  <c r="P386" i="23"/>
  <c r="Q386" i="23"/>
  <c r="C387" i="23"/>
  <c r="D387" i="23"/>
  <c r="I387" i="23"/>
  <c r="J387" i="23"/>
  <c r="K387" i="23"/>
  <c r="L387" i="23"/>
  <c r="M387" i="23"/>
  <c r="N387" i="23"/>
  <c r="O387" i="23"/>
  <c r="P387" i="23"/>
  <c r="Q387" i="23"/>
  <c r="C388" i="23"/>
  <c r="D388" i="23"/>
  <c r="I388" i="23"/>
  <c r="J388" i="23"/>
  <c r="K388" i="23"/>
  <c r="L388" i="23"/>
  <c r="M388" i="23"/>
  <c r="N388" i="23"/>
  <c r="O388" i="23"/>
  <c r="P388" i="23"/>
  <c r="Q388" i="23"/>
  <c r="C389" i="23"/>
  <c r="D389" i="23"/>
  <c r="I389" i="23"/>
  <c r="J389" i="23"/>
  <c r="K389" i="23"/>
  <c r="L389" i="23"/>
  <c r="M389" i="23"/>
  <c r="N389" i="23"/>
  <c r="O389" i="23"/>
  <c r="P389" i="23"/>
  <c r="Q389" i="23"/>
  <c r="C390" i="23"/>
  <c r="D390" i="23"/>
  <c r="I390" i="23"/>
  <c r="J390" i="23"/>
  <c r="K390" i="23"/>
  <c r="L390" i="23"/>
  <c r="M390" i="23"/>
  <c r="N390" i="23"/>
  <c r="O390" i="23"/>
  <c r="P390" i="23"/>
  <c r="Q390" i="23"/>
  <c r="AE397" i="34"/>
  <c r="AE403" i="34"/>
  <c r="AE423" i="34"/>
  <c r="AE427" i="34"/>
  <c r="AE437" i="34"/>
  <c r="AE439" i="34"/>
  <c r="AE453" i="34"/>
  <c r="AE459" i="34"/>
  <c r="AE475" i="34"/>
  <c r="AE477" i="34"/>
  <c r="AE479" i="34"/>
  <c r="AE483" i="34"/>
  <c r="AE485" i="34"/>
  <c r="AE487" i="34"/>
  <c r="AE491" i="34"/>
  <c r="AE493" i="34"/>
  <c r="AE495" i="34"/>
  <c r="AE499" i="34"/>
  <c r="AE501" i="34"/>
  <c r="AE503" i="34"/>
  <c r="AE507" i="34"/>
  <c r="AE509" i="34"/>
  <c r="AE511" i="34"/>
  <c r="AE515" i="34"/>
  <c r="AE517" i="34"/>
  <c r="AE519" i="34"/>
  <c r="AE523" i="34"/>
  <c r="AE525" i="34"/>
  <c r="AE527" i="34"/>
  <c r="AE529" i="34"/>
  <c r="AE531" i="34"/>
  <c r="AE533" i="34"/>
  <c r="AE535" i="34"/>
  <c r="AE676" i="34"/>
  <c r="AE678" i="34"/>
  <c r="AE680" i="34"/>
  <c r="AE684" i="34"/>
  <c r="AE686" i="34"/>
  <c r="AE688" i="34"/>
  <c r="AE692" i="34"/>
  <c r="AE694" i="34"/>
  <c r="AE696" i="34"/>
  <c r="AE698" i="34"/>
  <c r="AE700" i="34"/>
  <c r="AE720" i="34"/>
  <c r="AE722" i="34"/>
  <c r="AE724" i="34"/>
  <c r="AE726" i="34"/>
  <c r="AE728" i="34"/>
  <c r="AE730" i="34"/>
  <c r="AE732" i="34"/>
  <c r="AE734" i="34"/>
  <c r="AE736" i="34"/>
  <c r="AE738" i="34"/>
  <c r="AE740" i="34"/>
  <c r="AE742" i="34"/>
  <c r="AE744" i="34"/>
  <c r="AE746" i="34"/>
  <c r="AE748" i="34"/>
  <c r="AE750" i="34"/>
  <c r="AE752" i="34"/>
  <c r="AE753" i="34"/>
  <c r="AE755" i="34"/>
  <c r="AE757" i="34"/>
  <c r="AE759" i="34"/>
  <c r="AE761" i="34"/>
  <c r="AE763" i="34"/>
  <c r="AE765" i="34"/>
  <c r="AE767" i="34"/>
  <c r="AE769" i="34"/>
  <c r="AE771" i="34"/>
  <c r="AE773" i="34"/>
  <c r="AE775" i="34"/>
  <c r="AE777" i="34"/>
  <c r="AF98" i="33"/>
  <c r="AF114" i="33"/>
  <c r="AF125" i="33"/>
  <c r="AF126" i="33"/>
  <c r="AF127" i="33"/>
  <c r="AF128" i="33"/>
  <c r="AF129" i="33"/>
  <c r="AF130" i="33"/>
  <c r="AF131" i="33"/>
  <c r="AF132" i="33"/>
  <c r="AF133" i="33"/>
  <c r="AF134" i="33"/>
  <c r="AF135" i="33"/>
  <c r="AF136" i="33"/>
  <c r="AF137" i="33"/>
  <c r="AF138" i="33"/>
  <c r="AF139" i="33"/>
  <c r="AF140" i="33"/>
  <c r="AF141" i="33"/>
  <c r="AF142" i="33"/>
  <c r="AF143" i="33"/>
  <c r="AF144" i="33"/>
  <c r="AF145" i="33"/>
  <c r="AF146" i="33"/>
  <c r="AF147" i="33"/>
  <c r="AF148" i="33"/>
  <c r="AF149" i="33"/>
  <c r="AF150" i="33"/>
  <c r="AF151" i="33"/>
  <c r="AF152" i="33"/>
  <c r="AF153" i="33"/>
  <c r="AF154" i="33"/>
  <c r="AF155" i="33"/>
  <c r="AF156" i="33"/>
  <c r="AF157" i="33"/>
  <c r="AF158" i="33"/>
  <c r="AF159" i="33"/>
  <c r="AF160" i="33"/>
  <c r="AF161" i="33"/>
  <c r="AF162" i="33"/>
  <c r="AF163" i="33"/>
  <c r="AF164" i="33"/>
  <c r="AF165" i="33"/>
  <c r="AF166" i="33"/>
  <c r="AF167" i="33"/>
  <c r="AF168" i="33"/>
  <c r="H385" i="23" l="1"/>
  <c r="H346" i="23"/>
  <c r="H344" i="23"/>
  <c r="H338" i="23"/>
  <c r="H326" i="23"/>
  <c r="H288" i="23"/>
  <c r="H377" i="23"/>
  <c r="H336" i="23"/>
  <c r="H329" i="23"/>
  <c r="H328" i="23"/>
  <c r="H322" i="23"/>
  <c r="H347" i="23"/>
  <c r="H375" i="23"/>
  <c r="H369" i="23"/>
  <c r="H320" i="23"/>
  <c r="H314" i="23"/>
  <c r="H304" i="23"/>
  <c r="H294" i="23"/>
  <c r="H352" i="23"/>
  <c r="H367" i="23"/>
  <c r="H362" i="23"/>
  <c r="H360" i="23"/>
  <c r="H354" i="23"/>
  <c r="H312" i="23"/>
  <c r="H298" i="23"/>
  <c r="H296" i="23"/>
  <c r="H290" i="23"/>
  <c r="AF122" i="33"/>
  <c r="AF106" i="33"/>
  <c r="AF102" i="33"/>
  <c r="AF110" i="33"/>
  <c r="AF124" i="33"/>
  <c r="AF119" i="33"/>
  <c r="AF115" i="33"/>
  <c r="AF113" i="33"/>
  <c r="AF104" i="33"/>
  <c r="AF99" i="33"/>
  <c r="AF97" i="33"/>
  <c r="AF120" i="33"/>
  <c r="AF116" i="33"/>
  <c r="AF111" i="33"/>
  <c r="AF109" i="33"/>
  <c r="AF100" i="33"/>
  <c r="AF112" i="33"/>
  <c r="AF107" i="33"/>
  <c r="AF105" i="33"/>
  <c r="AF123" i="33"/>
  <c r="AF121" i="33"/>
  <c r="AF118" i="33"/>
  <c r="AF117" i="33"/>
  <c r="AF108" i="33"/>
  <c r="AF103" i="33"/>
  <c r="AF101" i="33"/>
  <c r="AF96" i="33"/>
  <c r="AE471" i="34"/>
  <c r="AE467" i="34"/>
  <c r="AE447" i="34"/>
  <c r="AE445" i="34"/>
  <c r="AE431" i="34"/>
  <c r="AE463" i="34"/>
  <c r="AE455" i="34"/>
  <c r="AE461" i="34"/>
  <c r="AE451" i="34"/>
  <c r="AE443" i="34"/>
  <c r="AE469" i="34"/>
  <c r="AE435" i="34"/>
  <c r="AE429" i="34"/>
  <c r="AF94" i="33"/>
  <c r="AE464" i="34"/>
  <c r="AE421" i="34"/>
  <c r="AE413" i="34"/>
  <c r="AE399" i="34"/>
  <c r="AE415" i="34"/>
  <c r="AE407" i="34"/>
  <c r="AE405" i="34"/>
  <c r="AE411" i="34"/>
  <c r="AE419" i="34"/>
  <c r="AF95" i="33"/>
  <c r="AF93" i="33"/>
  <c r="AF91" i="33"/>
  <c r="AF92" i="33"/>
  <c r="AE406" i="34"/>
  <c r="AE400" i="34"/>
  <c r="AE408" i="34"/>
  <c r="AE398" i="34"/>
  <c r="H313" i="23"/>
  <c r="H363" i="23"/>
  <c r="H348" i="23"/>
  <c r="H345" i="23"/>
  <c r="H297" i="23"/>
  <c r="H376" i="23"/>
  <c r="H331" i="23"/>
  <c r="H299" i="23"/>
  <c r="H378" i="23"/>
  <c r="H361" i="23"/>
  <c r="H315" i="23"/>
  <c r="H386" i="23"/>
  <c r="H381" i="23"/>
  <c r="H370" i="23"/>
  <c r="H355" i="23"/>
  <c r="H339" i="23"/>
  <c r="H334" i="23"/>
  <c r="H323" i="23"/>
  <c r="H307" i="23"/>
  <c r="H302" i="23"/>
  <c r="H291" i="23"/>
  <c r="H384" i="23"/>
  <c r="H368" i="23"/>
  <c r="H353" i="23"/>
  <c r="H337" i="23"/>
  <c r="H324" i="23"/>
  <c r="H321" i="23"/>
  <c r="H305" i="23"/>
  <c r="H289" i="23"/>
  <c r="H390" i="23"/>
  <c r="H389" i="23"/>
  <c r="H382" i="23"/>
  <c r="H374" i="23"/>
  <c r="H373" i="23"/>
  <c r="H366" i="23"/>
  <c r="H359" i="23"/>
  <c r="H358" i="23"/>
  <c r="H351" i="23"/>
  <c r="H350" i="23"/>
  <c r="H343" i="23"/>
  <c r="H342" i="23"/>
  <c r="H335" i="23"/>
  <c r="H332" i="23"/>
  <c r="H330" i="23"/>
  <c r="H327" i="23"/>
  <c r="H319" i="23"/>
  <c r="H318" i="23"/>
  <c r="H311" i="23"/>
  <c r="H310" i="23"/>
  <c r="H306" i="23"/>
  <c r="H303" i="23"/>
  <c r="H300" i="23"/>
  <c r="H295" i="23"/>
  <c r="H292" i="23"/>
  <c r="H150" i="23"/>
  <c r="H149" i="23"/>
  <c r="H388" i="23"/>
  <c r="H387" i="23"/>
  <c r="H383" i="23"/>
  <c r="H380" i="23"/>
  <c r="H379" i="23"/>
  <c r="H372" i="23"/>
  <c r="H371" i="23"/>
  <c r="H365" i="23"/>
  <c r="H364" i="23"/>
  <c r="H357" i="23"/>
  <c r="H356" i="23"/>
  <c r="H349" i="23"/>
  <c r="H341" i="23"/>
  <c r="H340" i="23"/>
  <c r="H333" i="23"/>
  <c r="H325" i="23"/>
  <c r="H317" i="23"/>
  <c r="H316" i="23"/>
  <c r="H309" i="23"/>
  <c r="H308" i="23"/>
  <c r="H301" i="23"/>
  <c r="H293" i="23"/>
  <c r="H148" i="23"/>
  <c r="H147" i="23"/>
  <c r="G147" i="23" s="1"/>
  <c r="AE778" i="34"/>
  <c r="AE762" i="34"/>
  <c r="AE754" i="34"/>
  <c r="AE731" i="34"/>
  <c r="AE465" i="34"/>
  <c r="AE458" i="34"/>
  <c r="AE426" i="34"/>
  <c r="AE772" i="34"/>
  <c r="AE764" i="34"/>
  <c r="AE756" i="34"/>
  <c r="AE749" i="34"/>
  <c r="AE741" i="34"/>
  <c r="AE733" i="34"/>
  <c r="AE725" i="34"/>
  <c r="AE718" i="34"/>
  <c r="AE714" i="34"/>
  <c r="AE710" i="34"/>
  <c r="AE706" i="34"/>
  <c r="AE702" i="34"/>
  <c r="AE699" i="34"/>
  <c r="AE537" i="34"/>
  <c r="AE530" i="34"/>
  <c r="AE505" i="34"/>
  <c r="AE498" i="34"/>
  <c r="AE473" i="34"/>
  <c r="AE441" i="34"/>
  <c r="AE434" i="34"/>
  <c r="AE409" i="34"/>
  <c r="AE739" i="34"/>
  <c r="AE713" i="34"/>
  <c r="AE705" i="34"/>
  <c r="AE522" i="34"/>
  <c r="AE490" i="34"/>
  <c r="AE774" i="34"/>
  <c r="AE766" i="34"/>
  <c r="AE758" i="34"/>
  <c r="AE751" i="34"/>
  <c r="AE743" i="34"/>
  <c r="AE735" i="34"/>
  <c r="AE727" i="34"/>
  <c r="AE719" i="34"/>
  <c r="AE715" i="34"/>
  <c r="AE711" i="34"/>
  <c r="AE707" i="34"/>
  <c r="AE703" i="34"/>
  <c r="AE682" i="34"/>
  <c r="AE675" i="34"/>
  <c r="AE513" i="34"/>
  <c r="AE506" i="34"/>
  <c r="AE481" i="34"/>
  <c r="AE474" i="34"/>
  <c r="AE449" i="34"/>
  <c r="AE442" i="34"/>
  <c r="AE417" i="34"/>
  <c r="AE770" i="34"/>
  <c r="AE747" i="34"/>
  <c r="AE723" i="34"/>
  <c r="AE717" i="34"/>
  <c r="AE709" i="34"/>
  <c r="AE691" i="34"/>
  <c r="AE497" i="34"/>
  <c r="AE433" i="34"/>
  <c r="AE401" i="34"/>
  <c r="AE776" i="34"/>
  <c r="AE768" i="34"/>
  <c r="AE760" i="34"/>
  <c r="AE745" i="34"/>
  <c r="AE737" i="34"/>
  <c r="AE729" i="34"/>
  <c r="AE721" i="34"/>
  <c r="AE716" i="34"/>
  <c r="AE712" i="34"/>
  <c r="AE708" i="34"/>
  <c r="AE704" i="34"/>
  <c r="AE690" i="34"/>
  <c r="AE683" i="34"/>
  <c r="AE521" i="34"/>
  <c r="AE514" i="34"/>
  <c r="AE489" i="34"/>
  <c r="AE482" i="34"/>
  <c r="AE457" i="34"/>
  <c r="AE450" i="34"/>
  <c r="AE425" i="34"/>
  <c r="AE418" i="34"/>
  <c r="AE701" i="34"/>
  <c r="AE693" i="34"/>
  <c r="AE685" i="34"/>
  <c r="AE677" i="34"/>
  <c r="AE532" i="34"/>
  <c r="AE524" i="34"/>
  <c r="AE516" i="34"/>
  <c r="AE508" i="34"/>
  <c r="AE500" i="34"/>
  <c r="AE492" i="34"/>
  <c r="AE484" i="34"/>
  <c r="AE476" i="34"/>
  <c r="AE460" i="34"/>
  <c r="AE452" i="34"/>
  <c r="AE444" i="34"/>
  <c r="AE436" i="34"/>
  <c r="AE428" i="34"/>
  <c r="AE420" i="34"/>
  <c r="AE412" i="34"/>
  <c r="AE695" i="34"/>
  <c r="AE687" i="34"/>
  <c r="AE679" i="34"/>
  <c r="AE534" i="34"/>
  <c r="AE526" i="34"/>
  <c r="AE518" i="34"/>
  <c r="AE510" i="34"/>
  <c r="AE502" i="34"/>
  <c r="AE494" i="34"/>
  <c r="AE486" i="34"/>
  <c r="AE478" i="34"/>
  <c r="AE470" i="34"/>
  <c r="AE466" i="34"/>
  <c r="AE462" i="34"/>
  <c r="AE454" i="34"/>
  <c r="AE446" i="34"/>
  <c r="AE438" i="34"/>
  <c r="AE430" i="34"/>
  <c r="AE422" i="34"/>
  <c r="AE414" i="34"/>
  <c r="AE410" i="34"/>
  <c r="AE402" i="34"/>
  <c r="AE697" i="34"/>
  <c r="AE689" i="34"/>
  <c r="AE681" i="34"/>
  <c r="AE536" i="34"/>
  <c r="AE528" i="34"/>
  <c r="AE520" i="34"/>
  <c r="AE512" i="34"/>
  <c r="AE504" i="34"/>
  <c r="AE496" i="34"/>
  <c r="AE488" i="34"/>
  <c r="AE480" i="34"/>
  <c r="AE472" i="34"/>
  <c r="AE468" i="34"/>
  <c r="AE456" i="34"/>
  <c r="AE448" i="34"/>
  <c r="AE440" i="34"/>
  <c r="AE432" i="34"/>
  <c r="AE424" i="34"/>
  <c r="AE416" i="34"/>
  <c r="AE404" i="34"/>
  <c r="AE396" i="34"/>
  <c r="AD89" i="33" l="1"/>
  <c r="AC394" i="34"/>
  <c r="W89" i="33"/>
  <c r="X394" i="34" l="1"/>
  <c r="J394" i="34" l="1"/>
  <c r="C136" i="23" l="1"/>
  <c r="D136" i="23"/>
  <c r="C137" i="23"/>
  <c r="D137" i="23"/>
  <c r="C138" i="23"/>
  <c r="D138" i="23"/>
  <c r="C139" i="23"/>
  <c r="D139" i="23"/>
  <c r="C140" i="23"/>
  <c r="D140" i="23"/>
  <c r="C141" i="23"/>
  <c r="D141" i="23"/>
  <c r="C142" i="23"/>
  <c r="D142" i="23"/>
  <c r="C143" i="23"/>
  <c r="D143" i="23"/>
  <c r="C144" i="23"/>
  <c r="D144" i="23"/>
  <c r="C145" i="23"/>
  <c r="D145" i="23"/>
  <c r="C146" i="23"/>
  <c r="D146" i="23"/>
  <c r="P8" i="23"/>
  <c r="M9" i="23"/>
  <c r="N9" i="23"/>
  <c r="O9" i="23"/>
  <c r="P9" i="23"/>
  <c r="M10" i="23"/>
  <c r="N10" i="23"/>
  <c r="O10" i="23"/>
  <c r="P10" i="23"/>
  <c r="M11" i="23"/>
  <c r="N11" i="23"/>
  <c r="O11" i="23"/>
  <c r="P11" i="23"/>
  <c r="M12" i="23"/>
  <c r="N12" i="23"/>
  <c r="O12" i="23"/>
  <c r="P12" i="23"/>
  <c r="M13" i="23"/>
  <c r="N13" i="23"/>
  <c r="O13" i="23"/>
  <c r="P13" i="23"/>
  <c r="M14" i="23"/>
  <c r="N14" i="23"/>
  <c r="O14" i="23"/>
  <c r="P14" i="23"/>
  <c r="M15" i="23"/>
  <c r="N15" i="23"/>
  <c r="O15" i="23"/>
  <c r="P15" i="23"/>
  <c r="M16" i="23"/>
  <c r="N16" i="23"/>
  <c r="O16" i="23"/>
  <c r="P16" i="23"/>
  <c r="M17" i="23"/>
  <c r="N17" i="23"/>
  <c r="O17" i="23"/>
  <c r="P17" i="23"/>
  <c r="M18" i="23"/>
  <c r="N18" i="23"/>
  <c r="O18" i="23"/>
  <c r="P18" i="23"/>
  <c r="M19" i="23"/>
  <c r="N19" i="23"/>
  <c r="O19" i="23"/>
  <c r="P19" i="23"/>
  <c r="M20" i="23"/>
  <c r="N20" i="23"/>
  <c r="O20" i="23"/>
  <c r="P20" i="23"/>
  <c r="M21" i="23"/>
  <c r="N21" i="23"/>
  <c r="O21" i="23"/>
  <c r="P21" i="23"/>
  <c r="M22" i="23"/>
  <c r="N22" i="23"/>
  <c r="O22" i="23"/>
  <c r="P22" i="23"/>
  <c r="M23" i="23"/>
  <c r="N23" i="23"/>
  <c r="O23" i="23"/>
  <c r="P23" i="23"/>
  <c r="M24" i="23"/>
  <c r="N24" i="23"/>
  <c r="O24" i="23"/>
  <c r="P24" i="23"/>
  <c r="M25" i="23"/>
  <c r="N25" i="23"/>
  <c r="O25" i="23"/>
  <c r="P25" i="23"/>
  <c r="M26" i="23"/>
  <c r="N26" i="23"/>
  <c r="O26" i="23"/>
  <c r="P26" i="23"/>
  <c r="M27" i="23"/>
  <c r="N27" i="23"/>
  <c r="O27" i="23"/>
  <c r="P27" i="23"/>
  <c r="M28" i="23"/>
  <c r="N28" i="23"/>
  <c r="O28" i="23"/>
  <c r="P28" i="23"/>
  <c r="M29" i="23"/>
  <c r="N29" i="23"/>
  <c r="O29" i="23"/>
  <c r="P29" i="23"/>
  <c r="M30" i="23"/>
  <c r="N30" i="23"/>
  <c r="O30" i="23"/>
  <c r="P30" i="23"/>
  <c r="M31" i="23"/>
  <c r="N31" i="23"/>
  <c r="O31" i="23"/>
  <c r="P31" i="23"/>
  <c r="M32" i="23"/>
  <c r="N32" i="23"/>
  <c r="O32" i="23"/>
  <c r="P32" i="23"/>
  <c r="M33" i="23"/>
  <c r="N33" i="23"/>
  <c r="O33" i="23"/>
  <c r="P33" i="23"/>
  <c r="M34" i="23"/>
  <c r="N34" i="23"/>
  <c r="O34" i="23"/>
  <c r="P34" i="23"/>
  <c r="M35" i="23"/>
  <c r="N35" i="23"/>
  <c r="O35" i="23"/>
  <c r="P35" i="23"/>
  <c r="M36" i="23"/>
  <c r="N36" i="23"/>
  <c r="O36" i="23"/>
  <c r="P36" i="23"/>
  <c r="M37" i="23"/>
  <c r="N37" i="23"/>
  <c r="O37" i="23"/>
  <c r="P37" i="23"/>
  <c r="M38" i="23"/>
  <c r="N38" i="23"/>
  <c r="O38" i="23"/>
  <c r="P38" i="23"/>
  <c r="M39" i="23"/>
  <c r="N39" i="23"/>
  <c r="O39" i="23"/>
  <c r="P39" i="23"/>
  <c r="M40" i="23"/>
  <c r="N40" i="23"/>
  <c r="O40" i="23"/>
  <c r="P40" i="23"/>
  <c r="M41" i="23"/>
  <c r="N41" i="23"/>
  <c r="O41" i="23"/>
  <c r="P41" i="23"/>
  <c r="M42" i="23"/>
  <c r="N42" i="23"/>
  <c r="O42" i="23"/>
  <c r="P42" i="23"/>
  <c r="M43" i="23"/>
  <c r="N43" i="23"/>
  <c r="O43" i="23"/>
  <c r="P43" i="23"/>
  <c r="M44" i="23"/>
  <c r="N44" i="23"/>
  <c r="O44" i="23"/>
  <c r="P44" i="23"/>
  <c r="M45" i="23"/>
  <c r="N45" i="23"/>
  <c r="O45" i="23"/>
  <c r="P45" i="23"/>
  <c r="M46" i="23"/>
  <c r="N46" i="23"/>
  <c r="O46" i="23"/>
  <c r="P46" i="23"/>
  <c r="M47" i="23"/>
  <c r="N47" i="23"/>
  <c r="O47" i="23"/>
  <c r="P47" i="23"/>
  <c r="M48" i="23"/>
  <c r="N48" i="23"/>
  <c r="O48" i="23"/>
  <c r="P48" i="23"/>
  <c r="M49" i="23"/>
  <c r="N49" i="23"/>
  <c r="O49" i="23"/>
  <c r="P49" i="23"/>
  <c r="M50" i="23"/>
  <c r="N50" i="23"/>
  <c r="O50" i="23"/>
  <c r="P50" i="23"/>
  <c r="M51" i="23"/>
  <c r="N51" i="23"/>
  <c r="O51" i="23"/>
  <c r="P51" i="23"/>
  <c r="M52" i="23"/>
  <c r="N52" i="23"/>
  <c r="O52" i="23"/>
  <c r="P52" i="23"/>
  <c r="M53" i="23"/>
  <c r="N53" i="23"/>
  <c r="O53" i="23"/>
  <c r="P53" i="23"/>
  <c r="M54" i="23"/>
  <c r="N54" i="23"/>
  <c r="O54" i="23"/>
  <c r="P54" i="23"/>
  <c r="M55" i="23"/>
  <c r="N55" i="23"/>
  <c r="O55" i="23"/>
  <c r="P55" i="23"/>
  <c r="M56" i="23"/>
  <c r="N56" i="23"/>
  <c r="O56" i="23"/>
  <c r="P56" i="23"/>
  <c r="M57" i="23"/>
  <c r="N57" i="23"/>
  <c r="O57" i="23"/>
  <c r="P57" i="23"/>
  <c r="M58" i="23"/>
  <c r="N58" i="23"/>
  <c r="O58" i="23"/>
  <c r="P58" i="23"/>
  <c r="M59" i="23"/>
  <c r="N59" i="23"/>
  <c r="O59" i="23"/>
  <c r="P59" i="23"/>
  <c r="M60" i="23"/>
  <c r="N60" i="23"/>
  <c r="O60" i="23"/>
  <c r="P60" i="23"/>
  <c r="M61" i="23"/>
  <c r="N61" i="23"/>
  <c r="O61" i="23"/>
  <c r="P61" i="23"/>
  <c r="M62" i="23"/>
  <c r="N62" i="23"/>
  <c r="O62" i="23"/>
  <c r="P62" i="23"/>
  <c r="M63" i="23"/>
  <c r="N63" i="23"/>
  <c r="O63" i="23"/>
  <c r="P63" i="23"/>
  <c r="M64" i="23"/>
  <c r="N64" i="23"/>
  <c r="O64" i="23"/>
  <c r="P64" i="23"/>
  <c r="M65" i="23"/>
  <c r="N65" i="23"/>
  <c r="O65" i="23"/>
  <c r="P65" i="23"/>
  <c r="M66" i="23"/>
  <c r="N66" i="23"/>
  <c r="O66" i="23"/>
  <c r="P66" i="23"/>
  <c r="M67" i="23"/>
  <c r="N67" i="23"/>
  <c r="O67" i="23"/>
  <c r="P67" i="23"/>
  <c r="M68" i="23"/>
  <c r="N68" i="23"/>
  <c r="O68" i="23"/>
  <c r="P68" i="23"/>
  <c r="M69" i="23"/>
  <c r="N69" i="23"/>
  <c r="O69" i="23"/>
  <c r="P69" i="23"/>
  <c r="M70" i="23"/>
  <c r="N70" i="23"/>
  <c r="O70" i="23"/>
  <c r="P70" i="23"/>
  <c r="M71" i="23"/>
  <c r="N71" i="23"/>
  <c r="O71" i="23"/>
  <c r="P71" i="23"/>
  <c r="M72" i="23"/>
  <c r="N72" i="23"/>
  <c r="O72" i="23"/>
  <c r="P72" i="23"/>
  <c r="M73" i="23"/>
  <c r="N73" i="23"/>
  <c r="O73" i="23"/>
  <c r="P73" i="23"/>
  <c r="M74" i="23"/>
  <c r="N74" i="23"/>
  <c r="O74" i="23"/>
  <c r="P74" i="23"/>
  <c r="M75" i="23"/>
  <c r="N75" i="23"/>
  <c r="O75" i="23"/>
  <c r="P75" i="23"/>
  <c r="M76" i="23"/>
  <c r="N76" i="23"/>
  <c r="O76" i="23"/>
  <c r="P76" i="23"/>
  <c r="M77" i="23"/>
  <c r="N77" i="23"/>
  <c r="O77" i="23"/>
  <c r="P77" i="23"/>
  <c r="M78" i="23"/>
  <c r="N78" i="23"/>
  <c r="O78" i="23"/>
  <c r="P78" i="23"/>
  <c r="M79" i="23"/>
  <c r="N79" i="23"/>
  <c r="O79" i="23"/>
  <c r="P79" i="23"/>
  <c r="M80" i="23"/>
  <c r="N80" i="23"/>
  <c r="O80" i="23"/>
  <c r="P80" i="23"/>
  <c r="M81" i="23"/>
  <c r="N81" i="23"/>
  <c r="O81" i="23"/>
  <c r="P81" i="23"/>
  <c r="M82" i="23"/>
  <c r="N82" i="23"/>
  <c r="O82" i="23"/>
  <c r="P82" i="23"/>
  <c r="M83" i="23"/>
  <c r="N83" i="23"/>
  <c r="O83" i="23"/>
  <c r="P83" i="23"/>
  <c r="M84" i="23"/>
  <c r="N84" i="23"/>
  <c r="O84" i="23"/>
  <c r="P84" i="23"/>
  <c r="M85" i="23"/>
  <c r="N85" i="23"/>
  <c r="O85" i="23"/>
  <c r="P85" i="23"/>
  <c r="M86" i="23"/>
  <c r="N86" i="23"/>
  <c r="O86" i="23"/>
  <c r="P86" i="23"/>
  <c r="M87" i="23"/>
  <c r="N87" i="23"/>
  <c r="O87" i="23"/>
  <c r="P87" i="23"/>
  <c r="M88" i="23"/>
  <c r="N88" i="23"/>
  <c r="O88" i="23"/>
  <c r="P88" i="23"/>
  <c r="M89" i="23"/>
  <c r="N89" i="23"/>
  <c r="O89" i="23"/>
  <c r="P89" i="23"/>
  <c r="M90" i="23"/>
  <c r="N90" i="23"/>
  <c r="O90" i="23"/>
  <c r="P90" i="23"/>
  <c r="M91" i="23"/>
  <c r="N91" i="23"/>
  <c r="O91" i="23"/>
  <c r="P91" i="23"/>
  <c r="M92" i="23"/>
  <c r="N92" i="23"/>
  <c r="O92" i="23"/>
  <c r="P92" i="23"/>
  <c r="M93" i="23"/>
  <c r="N93" i="23"/>
  <c r="O93" i="23"/>
  <c r="P93" i="23"/>
  <c r="M94" i="23"/>
  <c r="N94" i="23"/>
  <c r="O94" i="23"/>
  <c r="P94" i="23"/>
  <c r="M95" i="23"/>
  <c r="N95" i="23"/>
  <c r="O95" i="23"/>
  <c r="P95" i="23"/>
  <c r="M96" i="23"/>
  <c r="N96" i="23"/>
  <c r="O96" i="23"/>
  <c r="P96" i="23"/>
  <c r="M97" i="23"/>
  <c r="N97" i="23"/>
  <c r="O97" i="23"/>
  <c r="P97" i="23"/>
  <c r="M98" i="23"/>
  <c r="N98" i="23"/>
  <c r="O98" i="23"/>
  <c r="P98" i="23"/>
  <c r="M99" i="23"/>
  <c r="N99" i="23"/>
  <c r="O99" i="23"/>
  <c r="P99" i="23"/>
  <c r="M100" i="23"/>
  <c r="N100" i="23"/>
  <c r="O100" i="23"/>
  <c r="P100" i="23"/>
  <c r="M101" i="23"/>
  <c r="N101" i="23"/>
  <c r="O101" i="23"/>
  <c r="P101" i="23"/>
  <c r="M102" i="23"/>
  <c r="N102" i="23"/>
  <c r="O102" i="23"/>
  <c r="P102" i="23"/>
  <c r="M103" i="23"/>
  <c r="N103" i="23"/>
  <c r="O103" i="23"/>
  <c r="P103" i="23"/>
  <c r="M104" i="23"/>
  <c r="N104" i="23"/>
  <c r="O104" i="23"/>
  <c r="P104" i="23"/>
  <c r="M105" i="23"/>
  <c r="N105" i="23"/>
  <c r="O105" i="23"/>
  <c r="P105" i="23"/>
  <c r="M106" i="23"/>
  <c r="N106" i="23"/>
  <c r="O106" i="23"/>
  <c r="P106" i="23"/>
  <c r="M107" i="23"/>
  <c r="N107" i="23"/>
  <c r="O107" i="23"/>
  <c r="P107" i="23"/>
  <c r="M108" i="23"/>
  <c r="N108" i="23"/>
  <c r="O108" i="23"/>
  <c r="P108" i="23"/>
  <c r="M109" i="23"/>
  <c r="N109" i="23"/>
  <c r="O109" i="23"/>
  <c r="P109" i="23"/>
  <c r="M110" i="23"/>
  <c r="N110" i="23"/>
  <c r="O110" i="23"/>
  <c r="P110" i="23"/>
  <c r="M111" i="23"/>
  <c r="N111" i="23"/>
  <c r="O111" i="23"/>
  <c r="P111" i="23"/>
  <c r="M112" i="23"/>
  <c r="N112" i="23"/>
  <c r="O112" i="23"/>
  <c r="P112" i="23"/>
  <c r="M113" i="23"/>
  <c r="N113" i="23"/>
  <c r="O113" i="23"/>
  <c r="P113" i="23"/>
  <c r="M114" i="23"/>
  <c r="N114" i="23"/>
  <c r="O114" i="23"/>
  <c r="P114" i="23"/>
  <c r="M115" i="23"/>
  <c r="N115" i="23"/>
  <c r="O115" i="23"/>
  <c r="P115" i="23"/>
  <c r="M116" i="23"/>
  <c r="N116" i="23"/>
  <c r="O116" i="23"/>
  <c r="P116" i="23"/>
  <c r="M117" i="23"/>
  <c r="N117" i="23"/>
  <c r="O117" i="23"/>
  <c r="P117" i="23"/>
  <c r="M118" i="23"/>
  <c r="N118" i="23"/>
  <c r="O118" i="23"/>
  <c r="P118" i="23"/>
  <c r="M119" i="23"/>
  <c r="N119" i="23"/>
  <c r="O119" i="23"/>
  <c r="P119" i="23"/>
  <c r="M120" i="23"/>
  <c r="N120" i="23"/>
  <c r="O120" i="23"/>
  <c r="P120" i="23"/>
  <c r="M121" i="23"/>
  <c r="N121" i="23"/>
  <c r="O121" i="23"/>
  <c r="P121" i="23"/>
  <c r="M122" i="23"/>
  <c r="N122" i="23"/>
  <c r="O122" i="23"/>
  <c r="P122" i="23"/>
  <c r="M123" i="23"/>
  <c r="N123" i="23"/>
  <c r="O123" i="23"/>
  <c r="P123" i="23"/>
  <c r="Q123" i="23"/>
  <c r="M124" i="23"/>
  <c r="N124" i="23"/>
  <c r="O124" i="23"/>
  <c r="P124" i="23"/>
  <c r="Q124" i="23"/>
  <c r="M125" i="23"/>
  <c r="N125" i="23"/>
  <c r="O125" i="23"/>
  <c r="P125" i="23"/>
  <c r="Q125" i="23"/>
  <c r="M126" i="23"/>
  <c r="N126" i="23"/>
  <c r="O126" i="23"/>
  <c r="P126" i="23"/>
  <c r="Q126" i="23"/>
  <c r="M127" i="23"/>
  <c r="N127" i="23"/>
  <c r="O127" i="23"/>
  <c r="P127" i="23"/>
  <c r="Q127" i="23"/>
  <c r="M128" i="23"/>
  <c r="N128" i="23"/>
  <c r="O128" i="23"/>
  <c r="P128" i="23"/>
  <c r="Q128" i="23"/>
  <c r="M129" i="23"/>
  <c r="N129" i="23"/>
  <c r="O129" i="23"/>
  <c r="P129" i="23"/>
  <c r="Q129" i="23"/>
  <c r="M130" i="23"/>
  <c r="N130" i="23"/>
  <c r="O130" i="23"/>
  <c r="P130" i="23"/>
  <c r="Q130" i="23"/>
  <c r="M131" i="23"/>
  <c r="N131" i="23"/>
  <c r="O131" i="23"/>
  <c r="P131" i="23"/>
  <c r="Q131" i="23"/>
  <c r="M132" i="23"/>
  <c r="N132" i="23"/>
  <c r="O132" i="23"/>
  <c r="P132" i="23"/>
  <c r="Q132" i="23"/>
  <c r="M133" i="23"/>
  <c r="N133" i="23"/>
  <c r="O133" i="23"/>
  <c r="P133" i="23"/>
  <c r="Q133" i="23"/>
  <c r="M134" i="23"/>
  <c r="N134" i="23"/>
  <c r="O134" i="23"/>
  <c r="P134" i="23"/>
  <c r="Q134" i="23"/>
  <c r="M135" i="23"/>
  <c r="N135" i="23"/>
  <c r="O135" i="23"/>
  <c r="P135" i="23"/>
  <c r="Q135" i="23"/>
  <c r="I136" i="23"/>
  <c r="J136" i="23"/>
  <c r="K136" i="23"/>
  <c r="L136" i="23"/>
  <c r="M136" i="23"/>
  <c r="N136" i="23"/>
  <c r="O136" i="23"/>
  <c r="P136" i="23"/>
  <c r="Q136" i="23"/>
  <c r="I137" i="23"/>
  <c r="J137" i="23"/>
  <c r="K137" i="23"/>
  <c r="L137" i="23"/>
  <c r="M137" i="23"/>
  <c r="N137" i="23"/>
  <c r="O137" i="23"/>
  <c r="P137" i="23"/>
  <c r="Q137" i="23"/>
  <c r="I138" i="23"/>
  <c r="J138" i="23"/>
  <c r="K138" i="23"/>
  <c r="L138" i="23"/>
  <c r="M138" i="23"/>
  <c r="N138" i="23"/>
  <c r="O138" i="23"/>
  <c r="P138" i="23"/>
  <c r="Q138" i="23"/>
  <c r="I139" i="23"/>
  <c r="J139" i="23"/>
  <c r="K139" i="23"/>
  <c r="L139" i="23"/>
  <c r="M139" i="23"/>
  <c r="N139" i="23"/>
  <c r="O139" i="23"/>
  <c r="P139" i="23"/>
  <c r="Q139" i="23"/>
  <c r="I140" i="23"/>
  <c r="J140" i="23"/>
  <c r="K140" i="23"/>
  <c r="L140" i="23"/>
  <c r="M140" i="23"/>
  <c r="N140" i="23"/>
  <c r="O140" i="23"/>
  <c r="P140" i="23"/>
  <c r="Q140" i="23"/>
  <c r="I141" i="23"/>
  <c r="J141" i="23"/>
  <c r="K141" i="23"/>
  <c r="L141" i="23"/>
  <c r="M141" i="23"/>
  <c r="N141" i="23"/>
  <c r="O141" i="23"/>
  <c r="P141" i="23"/>
  <c r="Q141" i="23"/>
  <c r="I142" i="23"/>
  <c r="J142" i="23"/>
  <c r="K142" i="23"/>
  <c r="L142" i="23"/>
  <c r="M142" i="23"/>
  <c r="N142" i="23"/>
  <c r="O142" i="23"/>
  <c r="P142" i="23"/>
  <c r="Q142" i="23"/>
  <c r="I143" i="23"/>
  <c r="J143" i="23"/>
  <c r="K143" i="23"/>
  <c r="L143" i="23"/>
  <c r="M143" i="23"/>
  <c r="N143" i="23"/>
  <c r="O143" i="23"/>
  <c r="P143" i="23"/>
  <c r="Q143" i="23"/>
  <c r="I144" i="23"/>
  <c r="J144" i="23"/>
  <c r="K144" i="23"/>
  <c r="L144" i="23"/>
  <c r="M144" i="23"/>
  <c r="N144" i="23"/>
  <c r="O144" i="23"/>
  <c r="P144" i="23"/>
  <c r="Q144" i="23"/>
  <c r="I145" i="23"/>
  <c r="J145" i="23"/>
  <c r="K145" i="23"/>
  <c r="L145" i="23"/>
  <c r="M145" i="23"/>
  <c r="N145" i="23"/>
  <c r="O145" i="23"/>
  <c r="P145" i="23"/>
  <c r="Q145" i="23"/>
  <c r="I146" i="23"/>
  <c r="J146" i="23"/>
  <c r="K146" i="23"/>
  <c r="L146" i="23"/>
  <c r="M146" i="23"/>
  <c r="N146" i="23"/>
  <c r="O146" i="23"/>
  <c r="P146" i="23"/>
  <c r="Q146" i="23"/>
  <c r="P7" i="23"/>
  <c r="C72" i="27"/>
  <c r="D72" i="27"/>
  <c r="E72" i="27"/>
  <c r="C73" i="27"/>
  <c r="D73" i="27"/>
  <c r="E73" i="27"/>
  <c r="C74" i="27"/>
  <c r="D74" i="27"/>
  <c r="E74" i="27"/>
  <c r="C75" i="27"/>
  <c r="D75" i="27"/>
  <c r="E75" i="27"/>
  <c r="C76" i="27"/>
  <c r="D76" i="27"/>
  <c r="E76" i="27"/>
  <c r="C77" i="27"/>
  <c r="D77" i="27"/>
  <c r="E77" i="27"/>
  <c r="C78" i="27"/>
  <c r="D78" i="27"/>
  <c r="E78" i="27"/>
  <c r="C79" i="27"/>
  <c r="D79" i="27"/>
  <c r="E79" i="27"/>
  <c r="C80" i="27"/>
  <c r="D80" i="27"/>
  <c r="E80" i="27"/>
  <c r="C81" i="27"/>
  <c r="D81" i="27"/>
  <c r="E81" i="27"/>
  <c r="C82" i="27"/>
  <c r="D82" i="27"/>
  <c r="E82" i="27"/>
  <c r="C83" i="27"/>
  <c r="D83" i="27"/>
  <c r="E83" i="27"/>
  <c r="C84" i="27"/>
  <c r="D84" i="27"/>
  <c r="E84" i="27"/>
  <c r="C85" i="27"/>
  <c r="D85" i="27"/>
  <c r="E85" i="27"/>
  <c r="C86" i="27"/>
  <c r="D86" i="27"/>
  <c r="E86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P21" i="27"/>
  <c r="P22" i="27"/>
  <c r="P23" i="27"/>
  <c r="P24" i="27"/>
  <c r="P25" i="27"/>
  <c r="P26" i="27"/>
  <c r="P27" i="27"/>
  <c r="P28" i="27"/>
  <c r="P29" i="27"/>
  <c r="P30" i="27"/>
  <c r="P31" i="27"/>
  <c r="P33" i="27"/>
  <c r="P34" i="27"/>
  <c r="P35" i="27"/>
  <c r="P36" i="27"/>
  <c r="P37" i="27"/>
  <c r="P38" i="27"/>
  <c r="P39" i="27"/>
  <c r="P40" i="27"/>
  <c r="P41" i="27"/>
  <c r="P42" i="27"/>
  <c r="P43" i="27"/>
  <c r="P44" i="27"/>
  <c r="P45" i="27"/>
  <c r="P46" i="27"/>
  <c r="P47" i="27"/>
  <c r="P48" i="27"/>
  <c r="P49" i="27"/>
  <c r="P50" i="27"/>
  <c r="P51" i="27"/>
  <c r="P52" i="27"/>
  <c r="P53" i="27"/>
  <c r="P54" i="27"/>
  <c r="P55" i="27"/>
  <c r="P56" i="27"/>
  <c r="P57" i="27"/>
  <c r="P58" i="27"/>
  <c r="P59" i="27"/>
  <c r="P60" i="27"/>
  <c r="P61" i="27"/>
  <c r="P62" i="27"/>
  <c r="P63" i="27"/>
  <c r="P64" i="27"/>
  <c r="P65" i="27"/>
  <c r="P66" i="27"/>
  <c r="P67" i="27"/>
  <c r="P68" i="27"/>
  <c r="P69" i="27"/>
  <c r="P70" i="27"/>
  <c r="P71" i="27"/>
  <c r="I72" i="27"/>
  <c r="J72" i="27"/>
  <c r="K72" i="27"/>
  <c r="L72" i="27"/>
  <c r="M72" i="27"/>
  <c r="N72" i="27"/>
  <c r="O72" i="27"/>
  <c r="P72" i="27"/>
  <c r="Q72" i="27"/>
  <c r="I73" i="27"/>
  <c r="J73" i="27"/>
  <c r="K73" i="27"/>
  <c r="L73" i="27"/>
  <c r="M73" i="27"/>
  <c r="N73" i="27"/>
  <c r="O73" i="27"/>
  <c r="P73" i="27"/>
  <c r="Q73" i="27"/>
  <c r="I74" i="27"/>
  <c r="J74" i="27"/>
  <c r="K74" i="27"/>
  <c r="L74" i="27"/>
  <c r="M74" i="27"/>
  <c r="N74" i="27"/>
  <c r="O74" i="27"/>
  <c r="P74" i="27"/>
  <c r="Q74" i="27"/>
  <c r="I75" i="27"/>
  <c r="J75" i="27"/>
  <c r="K75" i="27"/>
  <c r="L75" i="27"/>
  <c r="M75" i="27"/>
  <c r="N75" i="27"/>
  <c r="O75" i="27"/>
  <c r="P75" i="27"/>
  <c r="Q75" i="27"/>
  <c r="I76" i="27"/>
  <c r="J76" i="27"/>
  <c r="K76" i="27"/>
  <c r="L76" i="27"/>
  <c r="M76" i="27"/>
  <c r="N76" i="27"/>
  <c r="O76" i="27"/>
  <c r="P76" i="27"/>
  <c r="Q76" i="27"/>
  <c r="I77" i="27"/>
  <c r="J77" i="27"/>
  <c r="K77" i="27"/>
  <c r="L77" i="27"/>
  <c r="M77" i="27"/>
  <c r="N77" i="27"/>
  <c r="O77" i="27"/>
  <c r="P77" i="27"/>
  <c r="Q77" i="27"/>
  <c r="I78" i="27"/>
  <c r="J78" i="27"/>
  <c r="K78" i="27"/>
  <c r="L78" i="27"/>
  <c r="M78" i="27"/>
  <c r="N78" i="27"/>
  <c r="O78" i="27"/>
  <c r="P78" i="27"/>
  <c r="Q78" i="27"/>
  <c r="I79" i="27"/>
  <c r="J79" i="27"/>
  <c r="K79" i="27"/>
  <c r="L79" i="27"/>
  <c r="M79" i="27"/>
  <c r="N79" i="27"/>
  <c r="O79" i="27"/>
  <c r="P79" i="27"/>
  <c r="Q79" i="27"/>
  <c r="I80" i="27"/>
  <c r="J80" i="27"/>
  <c r="K80" i="27"/>
  <c r="L80" i="27"/>
  <c r="M80" i="27"/>
  <c r="N80" i="27"/>
  <c r="O80" i="27"/>
  <c r="P80" i="27"/>
  <c r="Q80" i="27"/>
  <c r="I81" i="27"/>
  <c r="J81" i="27"/>
  <c r="K81" i="27"/>
  <c r="L81" i="27"/>
  <c r="M81" i="27"/>
  <c r="N81" i="27"/>
  <c r="O81" i="27"/>
  <c r="P81" i="27"/>
  <c r="Q81" i="27"/>
  <c r="I82" i="27"/>
  <c r="J82" i="27"/>
  <c r="K82" i="27"/>
  <c r="L82" i="27"/>
  <c r="M82" i="27"/>
  <c r="N82" i="27"/>
  <c r="O82" i="27"/>
  <c r="P82" i="27"/>
  <c r="Q82" i="27"/>
  <c r="I83" i="27"/>
  <c r="J83" i="27"/>
  <c r="K83" i="27"/>
  <c r="L83" i="27"/>
  <c r="M83" i="27"/>
  <c r="N83" i="27"/>
  <c r="O83" i="27"/>
  <c r="P83" i="27"/>
  <c r="Q83" i="27"/>
  <c r="I84" i="27"/>
  <c r="J84" i="27"/>
  <c r="K84" i="27"/>
  <c r="L84" i="27"/>
  <c r="M84" i="27"/>
  <c r="N84" i="27"/>
  <c r="O84" i="27"/>
  <c r="P84" i="27"/>
  <c r="Q84" i="27"/>
  <c r="I85" i="27"/>
  <c r="J85" i="27"/>
  <c r="K85" i="27"/>
  <c r="L85" i="27"/>
  <c r="M85" i="27"/>
  <c r="N85" i="27"/>
  <c r="O85" i="27"/>
  <c r="P85" i="27"/>
  <c r="Q85" i="27"/>
  <c r="I86" i="27"/>
  <c r="J86" i="27"/>
  <c r="K86" i="27"/>
  <c r="L86" i="27"/>
  <c r="M86" i="27"/>
  <c r="N86" i="27"/>
  <c r="O86" i="27"/>
  <c r="P86" i="27"/>
  <c r="Q86" i="27"/>
  <c r="P7" i="27"/>
  <c r="H82" i="27" l="1"/>
  <c r="G82" i="27" s="1"/>
  <c r="H78" i="27"/>
  <c r="G78" i="27" s="1"/>
  <c r="H80" i="27"/>
  <c r="G80" i="27" s="1"/>
  <c r="H84" i="27"/>
  <c r="G84" i="27" s="1"/>
  <c r="H81" i="27"/>
  <c r="G81" i="27" s="1"/>
  <c r="H73" i="27"/>
  <c r="G73" i="27" s="1"/>
  <c r="H75" i="27"/>
  <c r="G75" i="27" s="1"/>
  <c r="H72" i="27"/>
  <c r="G72" i="27" s="1"/>
  <c r="H86" i="27"/>
  <c r="G86" i="27" s="1"/>
  <c r="H77" i="27"/>
  <c r="G77" i="27" s="1"/>
  <c r="H74" i="27"/>
  <c r="G74" i="27" s="1"/>
  <c r="H85" i="27"/>
  <c r="G85" i="27" s="1"/>
  <c r="H79" i="27"/>
  <c r="G79" i="27" s="1"/>
  <c r="H83" i="27"/>
  <c r="G83" i="27" s="1"/>
  <c r="H76" i="27"/>
  <c r="G76" i="27" s="1"/>
  <c r="M8" i="23" l="1"/>
  <c r="N8" i="23"/>
  <c r="O8" i="23"/>
  <c r="Q8" i="23"/>
  <c r="Q9" i="23"/>
  <c r="Q10" i="23"/>
  <c r="L11" i="23"/>
  <c r="Q11" i="23"/>
  <c r="J12" i="23"/>
  <c r="L12" i="23"/>
  <c r="Q12" i="23"/>
  <c r="Q13" i="23"/>
  <c r="Q14" i="23"/>
  <c r="K15" i="23"/>
  <c r="L15" i="23"/>
  <c r="Q15" i="23"/>
  <c r="K16" i="23"/>
  <c r="Q16" i="23"/>
  <c r="Q17" i="23"/>
  <c r="Q18" i="23"/>
  <c r="K19" i="23"/>
  <c r="L19" i="23"/>
  <c r="Q19" i="23"/>
  <c r="Q20" i="23"/>
  <c r="Q21" i="23"/>
  <c r="Q22" i="23"/>
  <c r="K23" i="23"/>
  <c r="L23" i="23"/>
  <c r="Q23" i="23"/>
  <c r="K24" i="23"/>
  <c r="Q24" i="23"/>
  <c r="K25" i="23"/>
  <c r="Q25" i="23"/>
  <c r="Q26" i="23"/>
  <c r="Q27" i="23"/>
  <c r="Q28" i="23"/>
  <c r="Q29" i="23"/>
  <c r="Q30" i="23"/>
  <c r="L31" i="23"/>
  <c r="Q31" i="23"/>
  <c r="Q32" i="23"/>
  <c r="Q33" i="23"/>
  <c r="Q34" i="23"/>
  <c r="L35" i="23"/>
  <c r="Q35" i="23"/>
  <c r="Q36" i="23"/>
  <c r="Q37" i="23"/>
  <c r="Q38" i="23"/>
  <c r="Q39" i="23"/>
  <c r="Q40" i="23"/>
  <c r="Q41" i="23"/>
  <c r="Q42" i="23"/>
  <c r="Q43" i="23"/>
  <c r="Q44" i="23"/>
  <c r="K45" i="23"/>
  <c r="L45" i="23"/>
  <c r="Q45" i="23"/>
  <c r="Q46" i="23"/>
  <c r="Q47" i="23"/>
  <c r="Q48" i="23"/>
  <c r="K49" i="23"/>
  <c r="L49" i="23"/>
  <c r="Q49" i="23"/>
  <c r="Q50" i="23"/>
  <c r="Q51" i="23"/>
  <c r="Q52" i="23"/>
  <c r="K53" i="23"/>
  <c r="Q53" i="23"/>
  <c r="Q54" i="23"/>
  <c r="Q55" i="23"/>
  <c r="Q56" i="23"/>
  <c r="L57" i="23"/>
  <c r="Q57" i="23"/>
  <c r="Q58" i="23"/>
  <c r="Q59" i="23"/>
  <c r="Q60" i="23"/>
  <c r="L61" i="23"/>
  <c r="Q61" i="23"/>
  <c r="Q62" i="23"/>
  <c r="Q63" i="23"/>
  <c r="Q64" i="23"/>
  <c r="Q65" i="23"/>
  <c r="Q66" i="23"/>
  <c r="K67" i="23"/>
  <c r="Q67" i="23"/>
  <c r="Q68" i="23"/>
  <c r="K69" i="23"/>
  <c r="L69" i="23"/>
  <c r="Q69" i="23"/>
  <c r="K70" i="23"/>
  <c r="Q70" i="23"/>
  <c r="Q71" i="23"/>
  <c r="Q72" i="23"/>
  <c r="L73" i="23"/>
  <c r="Q73" i="23"/>
  <c r="J74" i="23"/>
  <c r="K74" i="23"/>
  <c r="Q74" i="23"/>
  <c r="I75" i="23"/>
  <c r="Q75" i="23"/>
  <c r="Q76" i="23"/>
  <c r="L77" i="23"/>
  <c r="Q77" i="23"/>
  <c r="J78" i="23"/>
  <c r="K78" i="23"/>
  <c r="Q78" i="23"/>
  <c r="I79" i="23"/>
  <c r="Q79" i="23"/>
  <c r="Q80" i="23"/>
  <c r="L81" i="23"/>
  <c r="Q81" i="23"/>
  <c r="J82" i="23"/>
  <c r="K82" i="23"/>
  <c r="Q82" i="23"/>
  <c r="I83" i="23"/>
  <c r="Q83" i="23"/>
  <c r="Q84" i="23"/>
  <c r="L85" i="23"/>
  <c r="Q85" i="23"/>
  <c r="J86" i="23"/>
  <c r="Q86" i="23"/>
  <c r="Q87" i="23"/>
  <c r="Q88" i="23"/>
  <c r="L89" i="23"/>
  <c r="Q89" i="23"/>
  <c r="J90" i="23"/>
  <c r="Q90" i="23"/>
  <c r="Q91" i="23"/>
  <c r="Q92" i="23"/>
  <c r="L93" i="23"/>
  <c r="Q93" i="23"/>
  <c r="J94" i="23"/>
  <c r="Q94" i="23"/>
  <c r="Q95" i="23"/>
  <c r="Q96" i="23"/>
  <c r="L97" i="23"/>
  <c r="Q97" i="23"/>
  <c r="J98" i="23"/>
  <c r="Q98" i="23"/>
  <c r="Q99" i="23"/>
  <c r="Q100" i="23"/>
  <c r="L101" i="23"/>
  <c r="Q101" i="23"/>
  <c r="J102" i="23"/>
  <c r="Q102" i="23"/>
  <c r="Q103" i="23"/>
  <c r="Q104" i="23"/>
  <c r="L105" i="23"/>
  <c r="Q105" i="23"/>
  <c r="J106" i="23"/>
  <c r="Q106" i="23"/>
  <c r="Q107" i="23"/>
  <c r="Q108" i="23"/>
  <c r="L109" i="23"/>
  <c r="Q109" i="23"/>
  <c r="J110" i="23"/>
  <c r="Q110" i="23"/>
  <c r="Q111" i="23"/>
  <c r="Q112" i="23"/>
  <c r="L113" i="23"/>
  <c r="Q113" i="23"/>
  <c r="J114" i="23"/>
  <c r="Q114" i="23"/>
  <c r="Q115" i="23"/>
  <c r="Q116" i="23"/>
  <c r="L117" i="23"/>
  <c r="Q117" i="23"/>
  <c r="J118" i="23"/>
  <c r="Q118" i="23"/>
  <c r="Q119" i="23"/>
  <c r="Q120" i="23"/>
  <c r="L121" i="23"/>
  <c r="Q121" i="23"/>
  <c r="J122" i="23"/>
  <c r="Q122" i="23"/>
  <c r="L125" i="23"/>
  <c r="J126" i="23"/>
  <c r="L129" i="23"/>
  <c r="J130" i="23"/>
  <c r="L133" i="23"/>
  <c r="J134" i="23"/>
  <c r="F394" i="34"/>
  <c r="Y394" i="34"/>
  <c r="W394" i="34"/>
  <c r="V394" i="34"/>
  <c r="U394" i="34"/>
  <c r="T394" i="34"/>
  <c r="S394" i="34"/>
  <c r="R394" i="34"/>
  <c r="Q394" i="34"/>
  <c r="P394" i="34"/>
  <c r="O394" i="34"/>
  <c r="N394" i="34"/>
  <c r="M394" i="34"/>
  <c r="L394" i="34"/>
  <c r="K394" i="34"/>
  <c r="I394" i="34"/>
  <c r="H394" i="34"/>
  <c r="G394" i="34"/>
  <c r="D135" i="23"/>
  <c r="C135" i="23"/>
  <c r="D134" i="23"/>
  <c r="C134" i="23"/>
  <c r="D133" i="23"/>
  <c r="C133" i="23"/>
  <c r="D132" i="23"/>
  <c r="C132" i="23"/>
  <c r="D131" i="23"/>
  <c r="C131" i="23"/>
  <c r="D130" i="23"/>
  <c r="C130" i="23"/>
  <c r="D129" i="23"/>
  <c r="C129" i="23"/>
  <c r="D128" i="23"/>
  <c r="C128" i="23"/>
  <c r="D127" i="23"/>
  <c r="C127" i="23"/>
  <c r="D126" i="23"/>
  <c r="C126" i="23"/>
  <c r="D125" i="23"/>
  <c r="C125" i="23"/>
  <c r="D124" i="23"/>
  <c r="C124" i="23"/>
  <c r="D123" i="23"/>
  <c r="C123" i="23"/>
  <c r="D122" i="23"/>
  <c r="C122" i="23"/>
  <c r="D121" i="23"/>
  <c r="C121" i="23"/>
  <c r="D120" i="23"/>
  <c r="C120" i="23"/>
  <c r="D119" i="23"/>
  <c r="C119" i="23"/>
  <c r="D118" i="23"/>
  <c r="C118" i="23"/>
  <c r="D117" i="23"/>
  <c r="C117" i="23"/>
  <c r="D116" i="23"/>
  <c r="C116" i="23"/>
  <c r="D115" i="23"/>
  <c r="C115" i="23"/>
  <c r="D114" i="23"/>
  <c r="C114" i="23"/>
  <c r="D113" i="23"/>
  <c r="C113" i="23"/>
  <c r="D112" i="23"/>
  <c r="C112" i="23"/>
  <c r="D111" i="23"/>
  <c r="C111" i="23"/>
  <c r="D110" i="23"/>
  <c r="C110" i="23"/>
  <c r="D109" i="23"/>
  <c r="C109" i="23"/>
  <c r="D108" i="23"/>
  <c r="C108" i="23"/>
  <c r="D107" i="23"/>
  <c r="C107" i="23"/>
  <c r="D106" i="23"/>
  <c r="C106" i="23"/>
  <c r="D105" i="23"/>
  <c r="C105" i="23"/>
  <c r="D104" i="23"/>
  <c r="C104" i="23"/>
  <c r="D103" i="23"/>
  <c r="C103" i="23"/>
  <c r="D102" i="23"/>
  <c r="C102" i="23"/>
  <c r="D101" i="23"/>
  <c r="C101" i="23"/>
  <c r="D100" i="23"/>
  <c r="C100" i="23"/>
  <c r="D99" i="23"/>
  <c r="C99" i="23"/>
  <c r="D98" i="23"/>
  <c r="C98" i="23"/>
  <c r="D97" i="23"/>
  <c r="C97" i="23"/>
  <c r="D96" i="23"/>
  <c r="C96" i="23"/>
  <c r="D95" i="23"/>
  <c r="C95" i="23"/>
  <c r="D94" i="23"/>
  <c r="C94" i="23"/>
  <c r="D93" i="23"/>
  <c r="C93" i="23"/>
  <c r="D92" i="23"/>
  <c r="C92" i="23"/>
  <c r="D91" i="23"/>
  <c r="C91" i="23"/>
  <c r="D90" i="23"/>
  <c r="C90" i="23"/>
  <c r="D89" i="23"/>
  <c r="C89" i="23"/>
  <c r="D88" i="23"/>
  <c r="C88" i="23"/>
  <c r="D87" i="23"/>
  <c r="C87" i="23"/>
  <c r="D86" i="23"/>
  <c r="C86" i="23"/>
  <c r="D85" i="23"/>
  <c r="C85" i="23"/>
  <c r="D84" i="23"/>
  <c r="C84" i="23"/>
  <c r="D83" i="23"/>
  <c r="C83" i="23"/>
  <c r="D82" i="23"/>
  <c r="C82" i="23"/>
  <c r="D81" i="23"/>
  <c r="C81" i="23"/>
  <c r="D80" i="23"/>
  <c r="C80" i="23"/>
  <c r="D79" i="23"/>
  <c r="C79" i="23"/>
  <c r="D78" i="23"/>
  <c r="C78" i="23"/>
  <c r="D77" i="23"/>
  <c r="C77" i="23"/>
  <c r="D76" i="23"/>
  <c r="C76" i="23"/>
  <c r="D75" i="23"/>
  <c r="C75" i="23"/>
  <c r="D74" i="23"/>
  <c r="C74" i="23"/>
  <c r="D73" i="23"/>
  <c r="C73" i="23"/>
  <c r="D72" i="23"/>
  <c r="C72" i="23"/>
  <c r="D71" i="23"/>
  <c r="C71" i="23"/>
  <c r="D70" i="23"/>
  <c r="C70" i="23"/>
  <c r="D69" i="23"/>
  <c r="C69" i="23"/>
  <c r="D68" i="23"/>
  <c r="C68" i="23"/>
  <c r="D67" i="23"/>
  <c r="C67" i="23"/>
  <c r="D66" i="23"/>
  <c r="C66" i="23"/>
  <c r="D65" i="23"/>
  <c r="C65" i="23"/>
  <c r="D64" i="23"/>
  <c r="C64" i="23"/>
  <c r="D63" i="23"/>
  <c r="C63" i="23"/>
  <c r="D62" i="23"/>
  <c r="C62" i="23"/>
  <c r="D61" i="23"/>
  <c r="C61" i="23"/>
  <c r="D60" i="23"/>
  <c r="C60" i="23"/>
  <c r="D59" i="23"/>
  <c r="C59" i="23"/>
  <c r="D58" i="23"/>
  <c r="C58" i="23"/>
  <c r="D57" i="23"/>
  <c r="C57" i="23"/>
  <c r="D56" i="23"/>
  <c r="C56" i="23"/>
  <c r="D55" i="23"/>
  <c r="C55" i="23"/>
  <c r="D54" i="23"/>
  <c r="C54" i="23"/>
  <c r="D53" i="23"/>
  <c r="C53" i="23"/>
  <c r="D52" i="23"/>
  <c r="C52" i="23"/>
  <c r="D51" i="23"/>
  <c r="C51" i="23"/>
  <c r="D50" i="23"/>
  <c r="C50" i="23"/>
  <c r="D49" i="23"/>
  <c r="C49" i="23"/>
  <c r="D48" i="23"/>
  <c r="C48" i="23"/>
  <c r="D47" i="23"/>
  <c r="C47" i="23"/>
  <c r="D46" i="23"/>
  <c r="C46" i="23"/>
  <c r="D45" i="23"/>
  <c r="C45" i="23"/>
  <c r="D44" i="23"/>
  <c r="C44" i="23"/>
  <c r="D43" i="23"/>
  <c r="C43" i="23"/>
  <c r="D42" i="23"/>
  <c r="C42" i="23"/>
  <c r="D41" i="23"/>
  <c r="C41" i="23"/>
  <c r="D40" i="23"/>
  <c r="C40" i="23"/>
  <c r="D39" i="23"/>
  <c r="C39" i="23"/>
  <c r="D38" i="23"/>
  <c r="C38" i="23"/>
  <c r="D37" i="23"/>
  <c r="C37" i="23"/>
  <c r="D36" i="23"/>
  <c r="C36" i="23"/>
  <c r="D35" i="23"/>
  <c r="C35" i="23"/>
  <c r="D34" i="23"/>
  <c r="C34" i="23"/>
  <c r="D33" i="23"/>
  <c r="C33" i="23"/>
  <c r="D32" i="23"/>
  <c r="C32" i="23"/>
  <c r="D31" i="23"/>
  <c r="C31" i="23"/>
  <c r="D30" i="23"/>
  <c r="C30" i="23"/>
  <c r="D29" i="23"/>
  <c r="C29" i="23"/>
  <c r="D28" i="23"/>
  <c r="C28" i="23"/>
  <c r="D27" i="23"/>
  <c r="C27" i="23"/>
  <c r="D26" i="23"/>
  <c r="C26" i="23"/>
  <c r="D25" i="23"/>
  <c r="C25" i="23"/>
  <c r="D24" i="23"/>
  <c r="C24" i="23"/>
  <c r="D23" i="23"/>
  <c r="C23" i="23"/>
  <c r="D22" i="23"/>
  <c r="C22" i="23"/>
  <c r="D21" i="23"/>
  <c r="C21" i="23"/>
  <c r="D20" i="23"/>
  <c r="C20" i="23"/>
  <c r="D19" i="23"/>
  <c r="C19" i="23"/>
  <c r="D18" i="23"/>
  <c r="C18" i="23"/>
  <c r="D17" i="23"/>
  <c r="C17" i="23"/>
  <c r="D16" i="23"/>
  <c r="C16" i="23"/>
  <c r="D15" i="23"/>
  <c r="C15" i="23"/>
  <c r="D14" i="23"/>
  <c r="C14" i="23"/>
  <c r="D13" i="23"/>
  <c r="C13" i="23"/>
  <c r="D12" i="23"/>
  <c r="C12" i="23"/>
  <c r="D11" i="23"/>
  <c r="C11" i="23"/>
  <c r="D10" i="23"/>
  <c r="C10" i="23"/>
  <c r="D9" i="23"/>
  <c r="C9" i="23"/>
  <c r="D8" i="23"/>
  <c r="C8" i="23"/>
  <c r="AD394" i="34"/>
  <c r="Q7" i="23" s="1"/>
  <c r="AB394" i="34"/>
  <c r="O7" i="23" s="1"/>
  <c r="AA394" i="34"/>
  <c r="N7" i="23" s="1"/>
  <c r="Z394" i="34"/>
  <c r="M7" i="23" s="1"/>
  <c r="D394" i="34"/>
  <c r="E7" i="23" s="1"/>
  <c r="C394" i="34"/>
  <c r="D7" i="23" s="1"/>
  <c r="B394" i="34"/>
  <c r="C7" i="23" s="1"/>
  <c r="A394" i="34"/>
  <c r="B7" i="23" s="1"/>
  <c r="F89" i="33"/>
  <c r="L89" i="33"/>
  <c r="T89" i="33"/>
  <c r="Y89" i="33"/>
  <c r="L12" i="27"/>
  <c r="J14" i="27"/>
  <c r="L16" i="27"/>
  <c r="J18" i="27"/>
  <c r="L20" i="27"/>
  <c r="J22" i="27"/>
  <c r="L24" i="27"/>
  <c r="J26" i="27"/>
  <c r="L28" i="27"/>
  <c r="J30" i="27"/>
  <c r="L32" i="27"/>
  <c r="J34" i="27"/>
  <c r="L36" i="27"/>
  <c r="J38" i="27"/>
  <c r="L40" i="27"/>
  <c r="J42" i="27"/>
  <c r="L44" i="27"/>
  <c r="J46" i="27"/>
  <c r="L48" i="27"/>
  <c r="J50" i="27"/>
  <c r="L52" i="27"/>
  <c r="J54" i="27"/>
  <c r="L56" i="27"/>
  <c r="J58" i="27"/>
  <c r="L60" i="27"/>
  <c r="J62" i="27"/>
  <c r="L64" i="27"/>
  <c r="J66" i="27"/>
  <c r="L68" i="27"/>
  <c r="J70" i="27"/>
  <c r="Z89" i="33"/>
  <c r="X89" i="33"/>
  <c r="V89" i="33"/>
  <c r="U89" i="33"/>
  <c r="S89" i="33"/>
  <c r="R89" i="33"/>
  <c r="Q89" i="33"/>
  <c r="P89" i="33"/>
  <c r="O89" i="33"/>
  <c r="M89" i="33"/>
  <c r="K89" i="33"/>
  <c r="J89" i="33"/>
  <c r="I89" i="33"/>
  <c r="G89" i="33"/>
  <c r="H89" i="33"/>
  <c r="I8" i="27" l="1"/>
  <c r="L8" i="23"/>
  <c r="J8" i="23"/>
  <c r="J7" i="27"/>
  <c r="L9" i="27"/>
  <c r="L10" i="27"/>
  <c r="I9" i="27"/>
  <c r="K71" i="27"/>
  <c r="L70" i="27"/>
  <c r="I70" i="27"/>
  <c r="J68" i="27"/>
  <c r="K67" i="27"/>
  <c r="L66" i="27"/>
  <c r="I66" i="27"/>
  <c r="J64" i="27"/>
  <c r="K63" i="27"/>
  <c r="L62" i="27"/>
  <c r="I62" i="27"/>
  <c r="J60" i="27"/>
  <c r="K59" i="27"/>
  <c r="L58" i="27"/>
  <c r="I58" i="27"/>
  <c r="J56" i="27"/>
  <c r="K55" i="27"/>
  <c r="L54" i="27"/>
  <c r="I54" i="27"/>
  <c r="J52" i="27"/>
  <c r="K51" i="27"/>
  <c r="L50" i="27"/>
  <c r="I50" i="27"/>
  <c r="J48" i="27"/>
  <c r="K47" i="27"/>
  <c r="L46" i="27"/>
  <c r="I46" i="27"/>
  <c r="J44" i="27"/>
  <c r="K43" i="27"/>
  <c r="L42" i="27"/>
  <c r="I42" i="27"/>
  <c r="J40" i="27"/>
  <c r="K39" i="27"/>
  <c r="L38" i="27"/>
  <c r="I38" i="27"/>
  <c r="J36" i="27"/>
  <c r="K35" i="27"/>
  <c r="L34" i="27"/>
  <c r="I34" i="27"/>
  <c r="J32" i="27"/>
  <c r="K31" i="27"/>
  <c r="L30" i="27"/>
  <c r="I30" i="27"/>
  <c r="J28" i="27"/>
  <c r="K27" i="27"/>
  <c r="L26" i="27"/>
  <c r="I26" i="27"/>
  <c r="J24" i="27"/>
  <c r="K23" i="27"/>
  <c r="L22" i="27"/>
  <c r="I22" i="27"/>
  <c r="J20" i="27"/>
  <c r="K19" i="27"/>
  <c r="L18" i="27"/>
  <c r="I18" i="27"/>
  <c r="J16" i="27"/>
  <c r="K15" i="27"/>
  <c r="L14" i="27"/>
  <c r="I14" i="27"/>
  <c r="J12" i="27"/>
  <c r="K11" i="27"/>
  <c r="K10" i="27"/>
  <c r="K9" i="27"/>
  <c r="K8" i="27"/>
  <c r="L71" i="27"/>
  <c r="I71" i="27"/>
  <c r="J69" i="27"/>
  <c r="K68" i="27"/>
  <c r="L67" i="27"/>
  <c r="I67" i="27"/>
  <c r="J65" i="27"/>
  <c r="K64" i="27"/>
  <c r="L63" i="27"/>
  <c r="I63" i="27"/>
  <c r="J61" i="27"/>
  <c r="K60" i="27"/>
  <c r="L59" i="27"/>
  <c r="I59" i="27"/>
  <c r="J57" i="27"/>
  <c r="K56" i="27"/>
  <c r="L55" i="27"/>
  <c r="I55" i="27"/>
  <c r="J53" i="27"/>
  <c r="K52" i="27"/>
  <c r="L51" i="27"/>
  <c r="I51" i="27"/>
  <c r="J49" i="27"/>
  <c r="K48" i="27"/>
  <c r="L47" i="27"/>
  <c r="I47" i="27"/>
  <c r="J45" i="27"/>
  <c r="K44" i="27"/>
  <c r="L43" i="27"/>
  <c r="I43" i="27"/>
  <c r="J41" i="27"/>
  <c r="K40" i="27"/>
  <c r="L39" i="27"/>
  <c r="I39" i="27"/>
  <c r="J37" i="27"/>
  <c r="K36" i="27"/>
  <c r="L35" i="27"/>
  <c r="I35" i="27"/>
  <c r="J33" i="27"/>
  <c r="K32" i="27"/>
  <c r="L31" i="27"/>
  <c r="I31" i="27"/>
  <c r="J29" i="27"/>
  <c r="K28" i="27"/>
  <c r="L27" i="27"/>
  <c r="I27" i="27"/>
  <c r="J25" i="27"/>
  <c r="K24" i="27"/>
  <c r="L23" i="27"/>
  <c r="I23" i="27"/>
  <c r="J21" i="27"/>
  <c r="K20" i="27"/>
  <c r="L19" i="27"/>
  <c r="I19" i="27"/>
  <c r="J17" i="27"/>
  <c r="K16" i="27"/>
  <c r="L15" i="27"/>
  <c r="I15" i="27"/>
  <c r="J13" i="27"/>
  <c r="K12" i="27"/>
  <c r="L11" i="27"/>
  <c r="I11" i="27"/>
  <c r="I10" i="27"/>
  <c r="K69" i="27"/>
  <c r="I68" i="27"/>
  <c r="K65" i="27"/>
  <c r="I64" i="27"/>
  <c r="K61" i="27"/>
  <c r="I60" i="27"/>
  <c r="K57" i="27"/>
  <c r="I56" i="27"/>
  <c r="K53" i="27"/>
  <c r="I52" i="27"/>
  <c r="K49" i="27"/>
  <c r="I48" i="27"/>
  <c r="K45" i="27"/>
  <c r="I44" i="27"/>
  <c r="K41" i="27"/>
  <c r="I40" i="27"/>
  <c r="K37" i="27"/>
  <c r="I36" i="27"/>
  <c r="K33" i="27"/>
  <c r="I32" i="27"/>
  <c r="K29" i="27"/>
  <c r="I28" i="27"/>
  <c r="K25" i="27"/>
  <c r="I24" i="27"/>
  <c r="K21" i="27"/>
  <c r="I20" i="27"/>
  <c r="K17" i="27"/>
  <c r="I16" i="27"/>
  <c r="K13" i="27"/>
  <c r="I12" i="27"/>
  <c r="J71" i="27"/>
  <c r="K70" i="27"/>
  <c r="L69" i="27"/>
  <c r="I69" i="27"/>
  <c r="J67" i="27"/>
  <c r="K66" i="27"/>
  <c r="L65" i="27"/>
  <c r="I65" i="27"/>
  <c r="J63" i="27"/>
  <c r="K62" i="27"/>
  <c r="L61" i="27"/>
  <c r="I61" i="27"/>
  <c r="J59" i="27"/>
  <c r="K58" i="27"/>
  <c r="L57" i="27"/>
  <c r="I57" i="27"/>
  <c r="J55" i="27"/>
  <c r="K54" i="27"/>
  <c r="L53" i="27"/>
  <c r="I53" i="27"/>
  <c r="J51" i="27"/>
  <c r="K50" i="27"/>
  <c r="L49" i="27"/>
  <c r="I49" i="27"/>
  <c r="J47" i="27"/>
  <c r="K46" i="27"/>
  <c r="L45" i="27"/>
  <c r="I45" i="27"/>
  <c r="J43" i="27"/>
  <c r="K42" i="27"/>
  <c r="L41" i="27"/>
  <c r="I41" i="27"/>
  <c r="J39" i="27"/>
  <c r="K38" i="27"/>
  <c r="L37" i="27"/>
  <c r="I37" i="27"/>
  <c r="J35" i="27"/>
  <c r="K34" i="27"/>
  <c r="L33" i="27"/>
  <c r="I33" i="27"/>
  <c r="J31" i="27"/>
  <c r="K30" i="27"/>
  <c r="L29" i="27"/>
  <c r="I29" i="27"/>
  <c r="J27" i="27"/>
  <c r="K26" i="27"/>
  <c r="L25" i="27"/>
  <c r="I25" i="27"/>
  <c r="J23" i="27"/>
  <c r="K22" i="27"/>
  <c r="L21" i="27"/>
  <c r="I21" i="27"/>
  <c r="J19" i="27"/>
  <c r="K18" i="27"/>
  <c r="L17" i="27"/>
  <c r="I17" i="27"/>
  <c r="J15" i="27"/>
  <c r="K14" i="27"/>
  <c r="L13" i="27"/>
  <c r="I13" i="27"/>
  <c r="J11" i="27"/>
  <c r="J10" i="27"/>
  <c r="J9" i="27"/>
  <c r="J8" i="27"/>
  <c r="I135" i="23"/>
  <c r="I123" i="23"/>
  <c r="I119" i="23"/>
  <c r="I111" i="23"/>
  <c r="I107" i="23"/>
  <c r="I103" i="23"/>
  <c r="I95" i="23"/>
  <c r="I91" i="23"/>
  <c r="I131" i="23"/>
  <c r="K126" i="23"/>
  <c r="K102" i="23"/>
  <c r="K98" i="23"/>
  <c r="K90" i="23"/>
  <c r="I87" i="23"/>
  <c r="K20" i="23"/>
  <c r="I134" i="23"/>
  <c r="K133" i="23"/>
  <c r="J133" i="23"/>
  <c r="L132" i="23"/>
  <c r="K43" i="23"/>
  <c r="I32" i="23"/>
  <c r="K134" i="23"/>
  <c r="K130" i="23"/>
  <c r="I127" i="23"/>
  <c r="K122" i="23"/>
  <c r="K118" i="23"/>
  <c r="K114" i="23"/>
  <c r="K110" i="23"/>
  <c r="K106" i="23"/>
  <c r="L135" i="23"/>
  <c r="I133" i="23"/>
  <c r="K132" i="23"/>
  <c r="J132" i="23"/>
  <c r="K65" i="23"/>
  <c r="I62" i="23"/>
  <c r="I58" i="23"/>
  <c r="I54" i="23"/>
  <c r="K50" i="23"/>
  <c r="K46" i="23"/>
  <c r="I115" i="23"/>
  <c r="I99" i="23"/>
  <c r="K94" i="23"/>
  <c r="K86" i="23"/>
  <c r="K135" i="23"/>
  <c r="J135" i="23"/>
  <c r="L134" i="23"/>
  <c r="I132" i="23"/>
  <c r="K131" i="23"/>
  <c r="I68" i="23"/>
  <c r="I130" i="23"/>
  <c r="K129" i="23"/>
  <c r="J129" i="23"/>
  <c r="L128" i="23"/>
  <c r="I126" i="23"/>
  <c r="K125" i="23"/>
  <c r="J125" i="23"/>
  <c r="L124" i="23"/>
  <c r="I122" i="23"/>
  <c r="K121" i="23"/>
  <c r="J121" i="23"/>
  <c r="L120" i="23"/>
  <c r="I118" i="23"/>
  <c r="K117" i="23"/>
  <c r="J117" i="23"/>
  <c r="L116" i="23"/>
  <c r="I114" i="23"/>
  <c r="K113" i="23"/>
  <c r="J113" i="23"/>
  <c r="L112" i="23"/>
  <c r="I110" i="23"/>
  <c r="K109" i="23"/>
  <c r="J109" i="23"/>
  <c r="L108" i="23"/>
  <c r="I106" i="23"/>
  <c r="K105" i="23"/>
  <c r="J105" i="23"/>
  <c r="L104" i="23"/>
  <c r="I102" i="23"/>
  <c r="K101" i="23"/>
  <c r="J101" i="23"/>
  <c r="L100" i="23"/>
  <c r="I98" i="23"/>
  <c r="K97" i="23"/>
  <c r="J97" i="23"/>
  <c r="L96" i="23"/>
  <c r="I94" i="23"/>
  <c r="K93" i="23"/>
  <c r="J93" i="23"/>
  <c r="L92" i="23"/>
  <c r="I90" i="23"/>
  <c r="K89" i="23"/>
  <c r="J89" i="23"/>
  <c r="L88" i="23"/>
  <c r="I86" i="23"/>
  <c r="K85" i="23"/>
  <c r="J85" i="23"/>
  <c r="L84" i="23"/>
  <c r="I82" i="23"/>
  <c r="K81" i="23"/>
  <c r="J81" i="23"/>
  <c r="L80" i="23"/>
  <c r="I78" i="23"/>
  <c r="K77" i="23"/>
  <c r="J77" i="23"/>
  <c r="L76" i="23"/>
  <c r="I74" i="23"/>
  <c r="K73" i="23"/>
  <c r="J73" i="23"/>
  <c r="L72" i="23"/>
  <c r="K64" i="23"/>
  <c r="L63" i="23"/>
  <c r="K63" i="23"/>
  <c r="K60" i="23"/>
  <c r="L59" i="23"/>
  <c r="K59" i="23"/>
  <c r="K56" i="23"/>
  <c r="L55" i="23"/>
  <c r="K55" i="23"/>
  <c r="I46" i="23"/>
  <c r="K42" i="23"/>
  <c r="L41" i="23"/>
  <c r="K41" i="23"/>
  <c r="K38" i="23"/>
  <c r="L37" i="23"/>
  <c r="K37" i="23"/>
  <c r="K34" i="23"/>
  <c r="L33" i="23"/>
  <c r="K33" i="23"/>
  <c r="K30" i="23"/>
  <c r="L29" i="23"/>
  <c r="K29" i="23"/>
  <c r="K26" i="23"/>
  <c r="L25" i="23"/>
  <c r="L131" i="23"/>
  <c r="I129" i="23"/>
  <c r="K128" i="23"/>
  <c r="J128" i="23"/>
  <c r="L127" i="23"/>
  <c r="I125" i="23"/>
  <c r="K124" i="23"/>
  <c r="J124" i="23"/>
  <c r="L123" i="23"/>
  <c r="I121" i="23"/>
  <c r="K120" i="23"/>
  <c r="J120" i="23"/>
  <c r="L119" i="23"/>
  <c r="I117" i="23"/>
  <c r="K116" i="23"/>
  <c r="J116" i="23"/>
  <c r="L115" i="23"/>
  <c r="I113" i="23"/>
  <c r="K112" i="23"/>
  <c r="J112" i="23"/>
  <c r="L111" i="23"/>
  <c r="I109" i="23"/>
  <c r="K108" i="23"/>
  <c r="J108" i="23"/>
  <c r="L107" i="23"/>
  <c r="I105" i="23"/>
  <c r="K104" i="23"/>
  <c r="J104" i="23"/>
  <c r="L103" i="23"/>
  <c r="I101" i="23"/>
  <c r="K100" i="23"/>
  <c r="J100" i="23"/>
  <c r="L99" i="23"/>
  <c r="I97" i="23"/>
  <c r="K96" i="23"/>
  <c r="J96" i="23"/>
  <c r="L95" i="23"/>
  <c r="I93" i="23"/>
  <c r="K92" i="23"/>
  <c r="J92" i="23"/>
  <c r="L91" i="23"/>
  <c r="I89" i="23"/>
  <c r="K88" i="23"/>
  <c r="J88" i="23"/>
  <c r="L87" i="23"/>
  <c r="I85" i="23"/>
  <c r="K84" i="23"/>
  <c r="J84" i="23"/>
  <c r="L83" i="23"/>
  <c r="I81" i="23"/>
  <c r="K80" i="23"/>
  <c r="J80" i="23"/>
  <c r="L79" i="23"/>
  <c r="I77" i="23"/>
  <c r="K76" i="23"/>
  <c r="J76" i="23"/>
  <c r="L75" i="23"/>
  <c r="I73" i="23"/>
  <c r="K72" i="23"/>
  <c r="J72" i="23"/>
  <c r="L71" i="23"/>
  <c r="K71" i="23"/>
  <c r="K66" i="23"/>
  <c r="L65" i="23"/>
  <c r="I60" i="23"/>
  <c r="K52" i="23"/>
  <c r="L51" i="23"/>
  <c r="K51" i="23"/>
  <c r="K48" i="23"/>
  <c r="L47" i="23"/>
  <c r="K47" i="23"/>
  <c r="K44" i="23"/>
  <c r="L43" i="23"/>
  <c r="I30" i="23"/>
  <c r="K22" i="23"/>
  <c r="L21" i="23"/>
  <c r="K21" i="23"/>
  <c r="K18" i="23"/>
  <c r="L17" i="23"/>
  <c r="K17" i="23"/>
  <c r="J131" i="23"/>
  <c r="L130" i="23"/>
  <c r="I128" i="23"/>
  <c r="K127" i="23"/>
  <c r="J127" i="23"/>
  <c r="L126" i="23"/>
  <c r="I124" i="23"/>
  <c r="K123" i="23"/>
  <c r="J123" i="23"/>
  <c r="L122" i="23"/>
  <c r="I120" i="23"/>
  <c r="K119" i="23"/>
  <c r="J119" i="23"/>
  <c r="L118" i="23"/>
  <c r="I116" i="23"/>
  <c r="K115" i="23"/>
  <c r="J115" i="23"/>
  <c r="L114" i="23"/>
  <c r="I112" i="23"/>
  <c r="K111" i="23"/>
  <c r="J111" i="23"/>
  <c r="L110" i="23"/>
  <c r="I108" i="23"/>
  <c r="K107" i="23"/>
  <c r="J107" i="23"/>
  <c r="L106" i="23"/>
  <c r="I104" i="23"/>
  <c r="K103" i="23"/>
  <c r="J103" i="23"/>
  <c r="L102" i="23"/>
  <c r="I100" i="23"/>
  <c r="K99" i="23"/>
  <c r="J99" i="23"/>
  <c r="L98" i="23"/>
  <c r="I96" i="23"/>
  <c r="K95" i="23"/>
  <c r="J95" i="23"/>
  <c r="L94" i="23"/>
  <c r="I92" i="23"/>
  <c r="K91" i="23"/>
  <c r="J91" i="23"/>
  <c r="L90" i="23"/>
  <c r="I88" i="23"/>
  <c r="K87" i="23"/>
  <c r="J87" i="23"/>
  <c r="L86" i="23"/>
  <c r="I84" i="23"/>
  <c r="K83" i="23"/>
  <c r="J83" i="23"/>
  <c r="L82" i="23"/>
  <c r="I80" i="23"/>
  <c r="K79" i="23"/>
  <c r="J79" i="23"/>
  <c r="L78" i="23"/>
  <c r="I76" i="23"/>
  <c r="K75" i="23"/>
  <c r="J75" i="23"/>
  <c r="L74" i="23"/>
  <c r="I72" i="23"/>
  <c r="K68" i="23"/>
  <c r="L67" i="23"/>
  <c r="K62" i="23"/>
  <c r="K61" i="23"/>
  <c r="K58" i="23"/>
  <c r="K57" i="23"/>
  <c r="K54" i="23"/>
  <c r="L53" i="23"/>
  <c r="I52" i="23"/>
  <c r="K40" i="23"/>
  <c r="L39" i="23"/>
  <c r="K39" i="23"/>
  <c r="K36" i="23"/>
  <c r="K35" i="23"/>
  <c r="K32" i="23"/>
  <c r="K31" i="23"/>
  <c r="K28" i="23"/>
  <c r="L27" i="23"/>
  <c r="K27" i="23"/>
  <c r="I56" i="23"/>
  <c r="I50" i="23"/>
  <c r="I36" i="23"/>
  <c r="I34" i="23"/>
  <c r="I24" i="23"/>
  <c r="K12" i="23"/>
  <c r="J71" i="23"/>
  <c r="L70" i="23"/>
  <c r="J69" i="23"/>
  <c r="L68" i="23"/>
  <c r="J67" i="23"/>
  <c r="L66" i="23"/>
  <c r="J65" i="23"/>
  <c r="L64" i="23"/>
  <c r="J63" i="23"/>
  <c r="L62" i="23"/>
  <c r="J61" i="23"/>
  <c r="L60" i="23"/>
  <c r="J59" i="23"/>
  <c r="L58" i="23"/>
  <c r="J57" i="23"/>
  <c r="L56" i="23"/>
  <c r="J55" i="23"/>
  <c r="L54" i="23"/>
  <c r="J53" i="23"/>
  <c r="L52" i="23"/>
  <c r="J51" i="23"/>
  <c r="L50" i="23"/>
  <c r="J49" i="23"/>
  <c r="L48" i="23"/>
  <c r="J47" i="23"/>
  <c r="L46" i="23"/>
  <c r="J45" i="23"/>
  <c r="L44" i="23"/>
  <c r="J43" i="23"/>
  <c r="L42" i="23"/>
  <c r="J41" i="23"/>
  <c r="L40" i="23"/>
  <c r="J39" i="23"/>
  <c r="L38" i="23"/>
  <c r="J37" i="23"/>
  <c r="L36" i="23"/>
  <c r="J35" i="23"/>
  <c r="L34" i="23"/>
  <c r="J33" i="23"/>
  <c r="L32" i="23"/>
  <c r="J31" i="23"/>
  <c r="L30" i="23"/>
  <c r="J29" i="23"/>
  <c r="L28" i="23"/>
  <c r="J27" i="23"/>
  <c r="L26" i="23"/>
  <c r="J25" i="23"/>
  <c r="L24" i="23"/>
  <c r="J23" i="23"/>
  <c r="L22" i="23"/>
  <c r="J21" i="23"/>
  <c r="L20" i="23"/>
  <c r="J19" i="23"/>
  <c r="L18" i="23"/>
  <c r="J17" i="23"/>
  <c r="L16" i="23"/>
  <c r="J15" i="23"/>
  <c r="L14" i="23"/>
  <c r="I12" i="23"/>
  <c r="K11" i="23"/>
  <c r="J11" i="23"/>
  <c r="L10" i="23"/>
  <c r="I66" i="23"/>
  <c r="I64" i="23"/>
  <c r="I44" i="23"/>
  <c r="I42" i="23"/>
  <c r="I13" i="23"/>
  <c r="K8" i="23"/>
  <c r="I71" i="23"/>
  <c r="I69" i="23"/>
  <c r="I67" i="23"/>
  <c r="I65" i="23"/>
  <c r="I63" i="23"/>
  <c r="I61" i="23"/>
  <c r="I59" i="23"/>
  <c r="I57" i="23"/>
  <c r="I55" i="23"/>
  <c r="I53" i="23"/>
  <c r="I51" i="23"/>
  <c r="I49" i="23"/>
  <c r="I47" i="23"/>
  <c r="I45" i="23"/>
  <c r="I43" i="23"/>
  <c r="I41" i="23"/>
  <c r="I39" i="23"/>
  <c r="I37" i="23"/>
  <c r="I35" i="23"/>
  <c r="I33" i="23"/>
  <c r="I31" i="23"/>
  <c r="I29" i="23"/>
  <c r="I27" i="23"/>
  <c r="I25" i="23"/>
  <c r="I23" i="23"/>
  <c r="I21" i="23"/>
  <c r="I19" i="23"/>
  <c r="I17" i="23"/>
  <c r="I15" i="23"/>
  <c r="K14" i="23"/>
  <c r="J14" i="23"/>
  <c r="L13" i="23"/>
  <c r="I11" i="23"/>
  <c r="K10" i="23"/>
  <c r="J10" i="23"/>
  <c r="L9" i="23"/>
  <c r="I70" i="23"/>
  <c r="I48" i="23"/>
  <c r="I40" i="23"/>
  <c r="I38" i="23"/>
  <c r="I28" i="23"/>
  <c r="I26" i="23"/>
  <c r="I22" i="23"/>
  <c r="I20" i="23"/>
  <c r="I18" i="23"/>
  <c r="I16" i="23"/>
  <c r="I9" i="23"/>
  <c r="J70" i="23"/>
  <c r="J68" i="23"/>
  <c r="J66" i="23"/>
  <c r="J64" i="23"/>
  <c r="J62" i="23"/>
  <c r="J60" i="23"/>
  <c r="J58" i="23"/>
  <c r="J56" i="23"/>
  <c r="J54" i="23"/>
  <c r="J52" i="23"/>
  <c r="J50" i="23"/>
  <c r="J48" i="23"/>
  <c r="J46" i="23"/>
  <c r="J44" i="23"/>
  <c r="J42" i="23"/>
  <c r="J40" i="23"/>
  <c r="J38" i="23"/>
  <c r="J36" i="23"/>
  <c r="J34" i="23"/>
  <c r="J32" i="23"/>
  <c r="J30" i="23"/>
  <c r="J28" i="23"/>
  <c r="J26" i="23"/>
  <c r="J24" i="23"/>
  <c r="J22" i="23"/>
  <c r="J20" i="23"/>
  <c r="J18" i="23"/>
  <c r="J16" i="23"/>
  <c r="I14" i="23"/>
  <c r="K13" i="23"/>
  <c r="J13" i="23"/>
  <c r="I10" i="23"/>
  <c r="K9" i="23"/>
  <c r="J9" i="23"/>
  <c r="L8" i="27"/>
  <c r="L7" i="23"/>
  <c r="J7" i="23"/>
  <c r="I7" i="23"/>
  <c r="K7" i="23"/>
  <c r="I8" i="23"/>
  <c r="L7" i="27"/>
  <c r="K7" i="27"/>
  <c r="I7" i="27"/>
  <c r="AE394" i="34"/>
  <c r="AE395" i="34"/>
  <c r="H7" i="23" l="1"/>
  <c r="G7" i="23" s="1"/>
  <c r="Q71" i="27"/>
  <c r="O71" i="27"/>
  <c r="N71" i="27"/>
  <c r="M71" i="27"/>
  <c r="E71" i="27"/>
  <c r="D71" i="27"/>
  <c r="C71" i="27"/>
  <c r="Q70" i="27"/>
  <c r="O70" i="27"/>
  <c r="N70" i="27"/>
  <c r="M70" i="27"/>
  <c r="E70" i="27"/>
  <c r="D70" i="27"/>
  <c r="C70" i="27"/>
  <c r="Q69" i="27"/>
  <c r="O69" i="27"/>
  <c r="N69" i="27"/>
  <c r="M69" i="27"/>
  <c r="E69" i="27"/>
  <c r="D69" i="27"/>
  <c r="C69" i="27"/>
  <c r="Q68" i="27"/>
  <c r="O68" i="27"/>
  <c r="N68" i="27"/>
  <c r="M68" i="27"/>
  <c r="E68" i="27"/>
  <c r="D68" i="27"/>
  <c r="C68" i="27"/>
  <c r="Q67" i="27"/>
  <c r="O67" i="27"/>
  <c r="N67" i="27"/>
  <c r="M67" i="27"/>
  <c r="E67" i="27"/>
  <c r="D67" i="27"/>
  <c r="C67" i="27"/>
  <c r="Q66" i="27"/>
  <c r="O66" i="27"/>
  <c r="N66" i="27"/>
  <c r="M66" i="27"/>
  <c r="E66" i="27"/>
  <c r="D66" i="27"/>
  <c r="C66" i="27"/>
  <c r="Q65" i="27"/>
  <c r="O65" i="27"/>
  <c r="N65" i="27"/>
  <c r="M65" i="27"/>
  <c r="E65" i="27"/>
  <c r="D65" i="27"/>
  <c r="C65" i="27"/>
  <c r="Q64" i="27"/>
  <c r="O64" i="27"/>
  <c r="N64" i="27"/>
  <c r="M64" i="27"/>
  <c r="E64" i="27"/>
  <c r="D64" i="27"/>
  <c r="C64" i="27"/>
  <c r="Q63" i="27"/>
  <c r="O63" i="27"/>
  <c r="N63" i="27"/>
  <c r="M63" i="27"/>
  <c r="E63" i="27"/>
  <c r="D63" i="27"/>
  <c r="C63" i="27"/>
  <c r="Q62" i="27"/>
  <c r="O62" i="27"/>
  <c r="N62" i="27"/>
  <c r="M62" i="27"/>
  <c r="E62" i="27"/>
  <c r="D62" i="27"/>
  <c r="C62" i="27"/>
  <c r="Q61" i="27"/>
  <c r="O61" i="27"/>
  <c r="N61" i="27"/>
  <c r="M61" i="27"/>
  <c r="E61" i="27"/>
  <c r="D61" i="27"/>
  <c r="C61" i="27"/>
  <c r="Q60" i="27"/>
  <c r="O60" i="27"/>
  <c r="N60" i="27"/>
  <c r="M60" i="27"/>
  <c r="E60" i="27"/>
  <c r="D60" i="27"/>
  <c r="C60" i="27"/>
  <c r="Q59" i="27"/>
  <c r="O59" i="27"/>
  <c r="N59" i="27"/>
  <c r="M59" i="27"/>
  <c r="E59" i="27"/>
  <c r="D59" i="27"/>
  <c r="C59" i="27"/>
  <c r="Q58" i="27"/>
  <c r="O58" i="27"/>
  <c r="N58" i="27"/>
  <c r="M58" i="27"/>
  <c r="E58" i="27"/>
  <c r="D58" i="27"/>
  <c r="C58" i="27"/>
  <c r="Q57" i="27"/>
  <c r="O57" i="27"/>
  <c r="N57" i="27"/>
  <c r="M57" i="27"/>
  <c r="E57" i="27"/>
  <c r="D57" i="27"/>
  <c r="C57" i="27"/>
  <c r="Q56" i="27"/>
  <c r="O56" i="27"/>
  <c r="N56" i="27"/>
  <c r="M56" i="27"/>
  <c r="E56" i="27"/>
  <c r="D56" i="27"/>
  <c r="C56" i="27"/>
  <c r="Q55" i="27"/>
  <c r="O55" i="27"/>
  <c r="N55" i="27"/>
  <c r="M55" i="27"/>
  <c r="E55" i="27"/>
  <c r="D55" i="27"/>
  <c r="C55" i="27"/>
  <c r="Q54" i="27"/>
  <c r="O54" i="27"/>
  <c r="N54" i="27"/>
  <c r="M54" i="27"/>
  <c r="E54" i="27"/>
  <c r="D54" i="27"/>
  <c r="C54" i="27"/>
  <c r="Q53" i="27"/>
  <c r="O53" i="27"/>
  <c r="N53" i="27"/>
  <c r="M53" i="27"/>
  <c r="E53" i="27"/>
  <c r="D53" i="27"/>
  <c r="C53" i="27"/>
  <c r="Q52" i="27"/>
  <c r="O52" i="27"/>
  <c r="N52" i="27"/>
  <c r="M52" i="27"/>
  <c r="E52" i="27"/>
  <c r="D52" i="27"/>
  <c r="C52" i="27"/>
  <c r="Q51" i="27"/>
  <c r="O51" i="27"/>
  <c r="N51" i="27"/>
  <c r="M51" i="27"/>
  <c r="E51" i="27"/>
  <c r="D51" i="27"/>
  <c r="C51" i="27"/>
  <c r="Q50" i="27"/>
  <c r="O50" i="27"/>
  <c r="N50" i="27"/>
  <c r="M50" i="27"/>
  <c r="E50" i="27"/>
  <c r="D50" i="27"/>
  <c r="C50" i="27"/>
  <c r="Q49" i="27"/>
  <c r="O49" i="27"/>
  <c r="N49" i="27"/>
  <c r="M49" i="27"/>
  <c r="E49" i="27"/>
  <c r="D49" i="27"/>
  <c r="C49" i="27"/>
  <c r="Q48" i="27"/>
  <c r="O48" i="27"/>
  <c r="N48" i="27"/>
  <c r="M48" i="27"/>
  <c r="E48" i="27"/>
  <c r="D48" i="27"/>
  <c r="C48" i="27"/>
  <c r="Q47" i="27"/>
  <c r="O47" i="27"/>
  <c r="N47" i="27"/>
  <c r="M47" i="27"/>
  <c r="E47" i="27"/>
  <c r="D47" i="27"/>
  <c r="C47" i="27"/>
  <c r="Q46" i="27"/>
  <c r="O46" i="27"/>
  <c r="N46" i="27"/>
  <c r="M46" i="27"/>
  <c r="E46" i="27"/>
  <c r="D46" i="27"/>
  <c r="C46" i="27"/>
  <c r="Q45" i="27"/>
  <c r="O45" i="27"/>
  <c r="N45" i="27"/>
  <c r="M45" i="27"/>
  <c r="E45" i="27"/>
  <c r="D45" i="27"/>
  <c r="C45" i="27"/>
  <c r="Q44" i="27"/>
  <c r="O44" i="27"/>
  <c r="N44" i="27"/>
  <c r="M44" i="27"/>
  <c r="E44" i="27"/>
  <c r="D44" i="27"/>
  <c r="C44" i="27"/>
  <c r="Q43" i="27"/>
  <c r="O43" i="27"/>
  <c r="N43" i="27"/>
  <c r="M43" i="27"/>
  <c r="E43" i="27"/>
  <c r="D43" i="27"/>
  <c r="C43" i="27"/>
  <c r="Q42" i="27"/>
  <c r="O42" i="27"/>
  <c r="N42" i="27"/>
  <c r="M42" i="27"/>
  <c r="E42" i="27"/>
  <c r="D42" i="27"/>
  <c r="C42" i="27"/>
  <c r="Q41" i="27"/>
  <c r="O41" i="27"/>
  <c r="N41" i="27"/>
  <c r="M41" i="27"/>
  <c r="E41" i="27"/>
  <c r="D41" i="27"/>
  <c r="C41" i="27"/>
  <c r="Q40" i="27"/>
  <c r="O40" i="27"/>
  <c r="N40" i="27"/>
  <c r="M40" i="27"/>
  <c r="E40" i="27"/>
  <c r="D40" i="27"/>
  <c r="C40" i="27"/>
  <c r="Q39" i="27"/>
  <c r="O39" i="27"/>
  <c r="N39" i="27"/>
  <c r="M39" i="27"/>
  <c r="E39" i="27"/>
  <c r="D39" i="27"/>
  <c r="C39" i="27"/>
  <c r="Q38" i="27"/>
  <c r="O38" i="27"/>
  <c r="N38" i="27"/>
  <c r="M38" i="27"/>
  <c r="E38" i="27"/>
  <c r="D38" i="27"/>
  <c r="C38" i="27"/>
  <c r="Q37" i="27"/>
  <c r="O37" i="27"/>
  <c r="N37" i="27"/>
  <c r="M37" i="27"/>
  <c r="E37" i="27"/>
  <c r="D37" i="27"/>
  <c r="C37" i="27"/>
  <c r="Q36" i="27"/>
  <c r="O36" i="27"/>
  <c r="N36" i="27"/>
  <c r="M36" i="27"/>
  <c r="E36" i="27"/>
  <c r="D36" i="27"/>
  <c r="C36" i="27"/>
  <c r="Q35" i="27"/>
  <c r="O35" i="27"/>
  <c r="N35" i="27"/>
  <c r="M35" i="27"/>
  <c r="E35" i="27"/>
  <c r="D35" i="27"/>
  <c r="C35" i="27"/>
  <c r="Q34" i="27"/>
  <c r="O34" i="27"/>
  <c r="N34" i="27"/>
  <c r="M34" i="27"/>
  <c r="E34" i="27"/>
  <c r="D34" i="27"/>
  <c r="C34" i="27"/>
  <c r="Q33" i="27"/>
  <c r="O33" i="27"/>
  <c r="N33" i="27"/>
  <c r="M33" i="27"/>
  <c r="E33" i="27"/>
  <c r="D33" i="27"/>
  <c r="C33" i="27"/>
  <c r="E32" i="27"/>
  <c r="D32" i="27"/>
  <c r="C32" i="27"/>
  <c r="Q31" i="27"/>
  <c r="O31" i="27"/>
  <c r="N31" i="27"/>
  <c r="M31" i="27"/>
  <c r="E31" i="27"/>
  <c r="D31" i="27"/>
  <c r="C31" i="27"/>
  <c r="Q30" i="27"/>
  <c r="O30" i="27"/>
  <c r="N30" i="27"/>
  <c r="M30" i="27"/>
  <c r="E30" i="27"/>
  <c r="D30" i="27"/>
  <c r="C30" i="27"/>
  <c r="Q29" i="27"/>
  <c r="O29" i="27"/>
  <c r="N29" i="27"/>
  <c r="M29" i="27"/>
  <c r="E29" i="27"/>
  <c r="D29" i="27"/>
  <c r="C29" i="27"/>
  <c r="Q28" i="27"/>
  <c r="O28" i="27"/>
  <c r="N28" i="27"/>
  <c r="M28" i="27"/>
  <c r="E28" i="27"/>
  <c r="D28" i="27"/>
  <c r="C28" i="27"/>
  <c r="Q27" i="27"/>
  <c r="O27" i="27"/>
  <c r="N27" i="27"/>
  <c r="M27" i="27"/>
  <c r="E27" i="27"/>
  <c r="D27" i="27"/>
  <c r="C27" i="27"/>
  <c r="Q26" i="27"/>
  <c r="O26" i="27"/>
  <c r="N26" i="27"/>
  <c r="M26" i="27"/>
  <c r="E26" i="27"/>
  <c r="D26" i="27"/>
  <c r="C26" i="27"/>
  <c r="Q25" i="27"/>
  <c r="O25" i="27"/>
  <c r="N25" i="27"/>
  <c r="M25" i="27"/>
  <c r="E25" i="27"/>
  <c r="D25" i="27"/>
  <c r="C25" i="27"/>
  <c r="Q24" i="27"/>
  <c r="O24" i="27"/>
  <c r="N24" i="27"/>
  <c r="M24" i="27"/>
  <c r="E24" i="27"/>
  <c r="D24" i="27"/>
  <c r="C24" i="27"/>
  <c r="Q23" i="27"/>
  <c r="O23" i="27"/>
  <c r="N23" i="27"/>
  <c r="M23" i="27"/>
  <c r="E23" i="27"/>
  <c r="D23" i="27"/>
  <c r="C23" i="27"/>
  <c r="Q22" i="27"/>
  <c r="O22" i="27"/>
  <c r="N22" i="27"/>
  <c r="M22" i="27"/>
  <c r="E22" i="27"/>
  <c r="D22" i="27"/>
  <c r="C22" i="27"/>
  <c r="Q21" i="27"/>
  <c r="O21" i="27"/>
  <c r="N21" i="27"/>
  <c r="M21" i="27"/>
  <c r="E21" i="27"/>
  <c r="D21" i="27"/>
  <c r="C21" i="27"/>
  <c r="Q20" i="27"/>
  <c r="O20" i="27"/>
  <c r="N20" i="27"/>
  <c r="M20" i="27"/>
  <c r="E20" i="27"/>
  <c r="D20" i="27"/>
  <c r="C20" i="27"/>
  <c r="Q19" i="27"/>
  <c r="O19" i="27"/>
  <c r="N19" i="27"/>
  <c r="M19" i="27"/>
  <c r="E19" i="27"/>
  <c r="D19" i="27"/>
  <c r="C19" i="27"/>
  <c r="Q18" i="27"/>
  <c r="O18" i="27"/>
  <c r="N18" i="27"/>
  <c r="M18" i="27"/>
  <c r="E18" i="27"/>
  <c r="D18" i="27"/>
  <c r="C18" i="27"/>
  <c r="Q17" i="27"/>
  <c r="O17" i="27"/>
  <c r="N17" i="27"/>
  <c r="M17" i="27"/>
  <c r="E17" i="27"/>
  <c r="D17" i="27"/>
  <c r="C17" i="27"/>
  <c r="Q16" i="27"/>
  <c r="O16" i="27"/>
  <c r="N16" i="27"/>
  <c r="M16" i="27"/>
  <c r="E16" i="27"/>
  <c r="D16" i="27"/>
  <c r="C16" i="27"/>
  <c r="Q15" i="27"/>
  <c r="O15" i="27"/>
  <c r="N15" i="27"/>
  <c r="M15" i="27"/>
  <c r="E15" i="27"/>
  <c r="D15" i="27"/>
  <c r="C15" i="27"/>
  <c r="Q14" i="27"/>
  <c r="O14" i="27"/>
  <c r="N14" i="27"/>
  <c r="M14" i="27"/>
  <c r="E14" i="27"/>
  <c r="D14" i="27"/>
  <c r="C14" i="27"/>
  <c r="Q13" i="27"/>
  <c r="O13" i="27"/>
  <c r="N13" i="27"/>
  <c r="M13" i="27"/>
  <c r="E13" i="27"/>
  <c r="D13" i="27"/>
  <c r="C13" i="27"/>
  <c r="Q12" i="27"/>
  <c r="O12" i="27"/>
  <c r="N12" i="27"/>
  <c r="M12" i="27"/>
  <c r="E12" i="27"/>
  <c r="D12" i="27"/>
  <c r="C12" i="27"/>
  <c r="Q11" i="27"/>
  <c r="O11" i="27"/>
  <c r="N11" i="27"/>
  <c r="M11" i="27"/>
  <c r="E11" i="27"/>
  <c r="D11" i="27"/>
  <c r="C11" i="27"/>
  <c r="Q10" i="27"/>
  <c r="O10" i="27"/>
  <c r="N10" i="27"/>
  <c r="M10" i="27"/>
  <c r="E10" i="27"/>
  <c r="D10" i="27"/>
  <c r="C10" i="27"/>
  <c r="Q9" i="27"/>
  <c r="O9" i="27"/>
  <c r="N9" i="27"/>
  <c r="M9" i="27"/>
  <c r="E9" i="27"/>
  <c r="D9" i="27"/>
  <c r="C9" i="27"/>
  <c r="Q8" i="27"/>
  <c r="O8" i="27"/>
  <c r="N8" i="27"/>
  <c r="M8" i="27"/>
  <c r="E8" i="27"/>
  <c r="D8" i="27"/>
  <c r="C8" i="27"/>
  <c r="AE89" i="33"/>
  <c r="Q7" i="27" s="1"/>
  <c r="AC89" i="33"/>
  <c r="O7" i="27" s="1"/>
  <c r="AB89" i="33"/>
  <c r="N7" i="27" s="1"/>
  <c r="AA89" i="33"/>
  <c r="M7" i="27" s="1"/>
  <c r="D89" i="33"/>
  <c r="E7" i="27" s="1"/>
  <c r="C89" i="33"/>
  <c r="D7" i="27" s="1"/>
  <c r="B89" i="33"/>
  <c r="C7" i="27" s="1"/>
  <c r="A89" i="33"/>
  <c r="H6" i="23"/>
  <c r="H23" i="27" l="1"/>
  <c r="G23" i="27" s="1"/>
  <c r="H26" i="27"/>
  <c r="G26" i="27" s="1"/>
  <c r="H30" i="27"/>
  <c r="G30" i="27" s="1"/>
  <c r="H50" i="27"/>
  <c r="G50" i="27" s="1"/>
  <c r="H54" i="27"/>
  <c r="G54" i="27" s="1"/>
  <c r="H58" i="27"/>
  <c r="G58" i="27" s="1"/>
  <c r="H62" i="27"/>
  <c r="G62" i="27" s="1"/>
  <c r="H66" i="27"/>
  <c r="G66" i="27" s="1"/>
  <c r="H42" i="27"/>
  <c r="G42" i="27" s="1"/>
  <c r="H46" i="27"/>
  <c r="G46" i="27" s="1"/>
  <c r="H34" i="27"/>
  <c r="G34" i="27" s="1"/>
  <c r="H38" i="27"/>
  <c r="G38" i="27" s="1"/>
  <c r="H70" i="27"/>
  <c r="G70" i="27" s="1"/>
  <c r="H8" i="27"/>
  <c r="G8" i="27" s="1"/>
  <c r="H25" i="27"/>
  <c r="G25" i="27" s="1"/>
  <c r="H29" i="27"/>
  <c r="G29" i="27" s="1"/>
  <c r="H33" i="27"/>
  <c r="G33" i="27" s="1"/>
  <c r="H37" i="27"/>
  <c r="G37" i="27" s="1"/>
  <c r="H41" i="27"/>
  <c r="G41" i="27" s="1"/>
  <c r="H45" i="27"/>
  <c r="G45" i="27" s="1"/>
  <c r="H49" i="27"/>
  <c r="G49" i="27" s="1"/>
  <c r="H53" i="27"/>
  <c r="G53" i="27" s="1"/>
  <c r="H57" i="27"/>
  <c r="G57" i="27" s="1"/>
  <c r="H61" i="27"/>
  <c r="G61" i="27" s="1"/>
  <c r="H65" i="27"/>
  <c r="G65" i="27" s="1"/>
  <c r="H69" i="27"/>
  <c r="G69" i="27" s="1"/>
  <c r="H21" i="27"/>
  <c r="G21" i="27" s="1"/>
  <c r="H24" i="27"/>
  <c r="G24" i="27" s="1"/>
  <c r="H28" i="27"/>
  <c r="G28" i="27" s="1"/>
  <c r="H32" i="27"/>
  <c r="G32" i="27" s="1"/>
  <c r="H36" i="27"/>
  <c r="G36" i="27" s="1"/>
  <c r="H40" i="27"/>
  <c r="G40" i="27" s="1"/>
  <c r="H44" i="27"/>
  <c r="G44" i="27" s="1"/>
  <c r="H48" i="27"/>
  <c r="G48" i="27" s="1"/>
  <c r="H52" i="27"/>
  <c r="G52" i="27" s="1"/>
  <c r="H56" i="27"/>
  <c r="G56" i="27" s="1"/>
  <c r="H60" i="27"/>
  <c r="G60" i="27" s="1"/>
  <c r="H64" i="27"/>
  <c r="G64" i="27" s="1"/>
  <c r="H68" i="27"/>
  <c r="G68" i="27" s="1"/>
  <c r="H16" i="27"/>
  <c r="G16" i="27" s="1"/>
  <c r="H27" i="27"/>
  <c r="G27" i="27" s="1"/>
  <c r="H31" i="27"/>
  <c r="G31" i="27" s="1"/>
  <c r="H35" i="27"/>
  <c r="G35" i="27" s="1"/>
  <c r="H39" i="27"/>
  <c r="G39" i="27" s="1"/>
  <c r="H43" i="27"/>
  <c r="G43" i="27" s="1"/>
  <c r="H47" i="27"/>
  <c r="G47" i="27" s="1"/>
  <c r="H51" i="27"/>
  <c r="G51" i="27" s="1"/>
  <c r="H55" i="27"/>
  <c r="G55" i="27" s="1"/>
  <c r="H59" i="27"/>
  <c r="G59" i="27" s="1"/>
  <c r="H63" i="27"/>
  <c r="G63" i="27" s="1"/>
  <c r="H67" i="27"/>
  <c r="G67" i="27" s="1"/>
  <c r="H71" i="27"/>
  <c r="G71" i="27" s="1"/>
  <c r="H10" i="27"/>
  <c r="G10" i="27" s="1"/>
  <c r="H11" i="27"/>
  <c r="G11" i="27" s="1"/>
  <c r="H12" i="27"/>
  <c r="G12" i="27" s="1"/>
  <c r="H13" i="27"/>
  <c r="G13" i="27" s="1"/>
  <c r="H14" i="27"/>
  <c r="G14" i="27" s="1"/>
  <c r="H15" i="27"/>
  <c r="G15" i="27" s="1"/>
  <c r="H17" i="27"/>
  <c r="G17" i="27" s="1"/>
  <c r="H18" i="27"/>
  <c r="G18" i="27" s="1"/>
  <c r="H19" i="27"/>
  <c r="G19" i="27" s="1"/>
  <c r="H20" i="27"/>
  <c r="G20" i="27" s="1"/>
  <c r="H22" i="27"/>
  <c r="G22" i="27" s="1"/>
  <c r="H9" i="27"/>
  <c r="G9" i="27" s="1"/>
  <c r="AF90" i="33"/>
  <c r="AF89" i="33"/>
  <c r="H6" i="27" l="1"/>
  <c r="H146" i="23" l="1"/>
  <c r="G146" i="23" s="1"/>
  <c r="H134" i="23"/>
  <c r="G134" i="23" s="1"/>
  <c r="H122" i="23"/>
  <c r="G122" i="23" s="1"/>
  <c r="H110" i="23"/>
  <c r="G110" i="23" s="1"/>
  <c r="H98" i="23"/>
  <c r="G98" i="23" s="1"/>
  <c r="H78" i="23"/>
  <c r="G78" i="23" s="1"/>
  <c r="H66" i="23"/>
  <c r="G66" i="23" s="1"/>
  <c r="H54" i="23"/>
  <c r="G54" i="23" s="1"/>
  <c r="H42" i="23"/>
  <c r="G42" i="23" s="1"/>
  <c r="H30" i="23"/>
  <c r="G30" i="23" s="1"/>
  <c r="H38" i="23" l="1"/>
  <c r="G38" i="23" s="1"/>
  <c r="H74" i="23"/>
  <c r="G74" i="23" s="1"/>
  <c r="H50" i="23"/>
  <c r="G50" i="23" s="1"/>
  <c r="H130" i="23"/>
  <c r="G130" i="23" s="1"/>
  <c r="H34" i="23"/>
  <c r="G34" i="23" s="1"/>
  <c r="H46" i="23"/>
  <c r="G46" i="23" s="1"/>
  <c r="H58" i="23"/>
  <c r="G58" i="23" s="1"/>
  <c r="H70" i="23"/>
  <c r="G70" i="23" s="1"/>
  <c r="H102" i="23"/>
  <c r="G102" i="23" s="1"/>
  <c r="H114" i="23"/>
  <c r="G114" i="23" s="1"/>
  <c r="H126" i="23"/>
  <c r="G126" i="23" s="1"/>
  <c r="H138" i="23"/>
  <c r="G138" i="23" s="1"/>
  <c r="H86" i="23"/>
  <c r="G86" i="23" s="1"/>
  <c r="H62" i="23"/>
  <c r="G62" i="23" s="1"/>
  <c r="H142" i="23"/>
  <c r="G142" i="23" s="1"/>
  <c r="H82" i="23"/>
  <c r="G82" i="23" s="1"/>
  <c r="H90" i="23"/>
  <c r="G90" i="23" s="1"/>
  <c r="H18" i="23"/>
  <c r="G18" i="23" s="1"/>
  <c r="H22" i="23"/>
  <c r="G22" i="23" s="1"/>
  <c r="H20" i="23"/>
  <c r="G20" i="23" s="1"/>
  <c r="H26" i="23"/>
  <c r="G26" i="23" s="1"/>
  <c r="H24" i="23"/>
  <c r="G24" i="23" s="1"/>
  <c r="H36" i="23"/>
  <c r="G36" i="23" s="1"/>
  <c r="H60" i="23"/>
  <c r="G60" i="23" s="1"/>
  <c r="H39" i="23"/>
  <c r="G39" i="23" s="1"/>
  <c r="H63" i="23"/>
  <c r="G63" i="23" s="1"/>
  <c r="H87" i="23"/>
  <c r="G87" i="23" s="1"/>
  <c r="H113" i="23"/>
  <c r="G113" i="23" s="1"/>
  <c r="H137" i="23"/>
  <c r="G137" i="23" s="1"/>
  <c r="H16" i="23"/>
  <c r="G16" i="23" s="1"/>
  <c r="H136" i="23"/>
  <c r="G136" i="23" s="1"/>
  <c r="H27" i="23"/>
  <c r="G27" i="23" s="1"/>
  <c r="H14" i="23"/>
  <c r="G14" i="23" s="1"/>
  <c r="H17" i="23"/>
  <c r="G17" i="23" s="1"/>
  <c r="H108" i="23"/>
  <c r="G108" i="23" s="1"/>
  <c r="H132" i="23"/>
  <c r="G132" i="23" s="1"/>
  <c r="H23" i="23"/>
  <c r="G23" i="23" s="1"/>
  <c r="H19" i="23"/>
  <c r="G19" i="23" s="1"/>
  <c r="H37" i="23"/>
  <c r="G37" i="23" s="1"/>
  <c r="H61" i="23"/>
  <c r="G61" i="23" s="1"/>
  <c r="H85" i="23"/>
  <c r="G85" i="23" s="1"/>
  <c r="H115" i="23"/>
  <c r="G115" i="23" s="1"/>
  <c r="H139" i="23"/>
  <c r="G139" i="23" s="1"/>
  <c r="H40" i="23"/>
  <c r="G40" i="23" s="1"/>
  <c r="H64" i="23"/>
  <c r="G64" i="23" s="1"/>
  <c r="H88" i="23"/>
  <c r="G88" i="23" s="1"/>
  <c r="H112" i="23"/>
  <c r="G112" i="23" s="1"/>
  <c r="H43" i="23"/>
  <c r="G43" i="23" s="1"/>
  <c r="H67" i="23"/>
  <c r="G67" i="23" s="1"/>
  <c r="H41" i="23"/>
  <c r="G41" i="23" s="1"/>
  <c r="H65" i="23"/>
  <c r="G65" i="23" s="1"/>
  <c r="H93" i="23"/>
  <c r="G93" i="23" s="1"/>
  <c r="H117" i="23"/>
  <c r="G117" i="23" s="1"/>
  <c r="H141" i="23"/>
  <c r="G141" i="23" s="1"/>
  <c r="H95" i="23"/>
  <c r="G95" i="23" s="1"/>
  <c r="H119" i="23"/>
  <c r="G119" i="23" s="1"/>
  <c r="H143" i="23"/>
  <c r="G143" i="23" s="1"/>
  <c r="H44" i="23"/>
  <c r="G44" i="23" s="1"/>
  <c r="H68" i="23"/>
  <c r="G68" i="23" s="1"/>
  <c r="H92" i="23"/>
  <c r="G92" i="23" s="1"/>
  <c r="H116" i="23"/>
  <c r="G116" i="23" s="1"/>
  <c r="H140" i="23"/>
  <c r="G140" i="23" s="1"/>
  <c r="H47" i="23"/>
  <c r="G47" i="23" s="1"/>
  <c r="H71" i="23"/>
  <c r="G71" i="23" s="1"/>
  <c r="H84" i="23"/>
  <c r="G84" i="23" s="1"/>
  <c r="H89" i="23"/>
  <c r="G89" i="23" s="1"/>
  <c r="H45" i="23"/>
  <c r="G45" i="23" s="1"/>
  <c r="H69" i="23"/>
  <c r="G69" i="23" s="1"/>
  <c r="H97" i="23"/>
  <c r="G97" i="23" s="1"/>
  <c r="H121" i="23"/>
  <c r="G121" i="23" s="1"/>
  <c r="H145" i="23"/>
  <c r="G145" i="23" s="1"/>
  <c r="H99" i="23"/>
  <c r="G99" i="23" s="1"/>
  <c r="H123" i="23"/>
  <c r="G123" i="23" s="1"/>
  <c r="H48" i="23"/>
  <c r="G48" i="23" s="1"/>
  <c r="H72" i="23"/>
  <c r="G72" i="23" s="1"/>
  <c r="H96" i="23"/>
  <c r="G96" i="23" s="1"/>
  <c r="H120" i="23"/>
  <c r="G120" i="23" s="1"/>
  <c r="H144" i="23"/>
  <c r="G144" i="23" s="1"/>
  <c r="H51" i="23"/>
  <c r="G51" i="23" s="1"/>
  <c r="H75" i="23"/>
  <c r="G75" i="23" s="1"/>
  <c r="H49" i="23"/>
  <c r="G49" i="23" s="1"/>
  <c r="H101" i="23"/>
  <c r="G101" i="23" s="1"/>
  <c r="H103" i="23"/>
  <c r="G103" i="23" s="1"/>
  <c r="H127" i="23"/>
  <c r="G127" i="23" s="1"/>
  <c r="H28" i="23"/>
  <c r="G28" i="23" s="1"/>
  <c r="H52" i="23"/>
  <c r="G52" i="23" s="1"/>
  <c r="H76" i="23"/>
  <c r="G76" i="23" s="1"/>
  <c r="H100" i="23"/>
  <c r="G100" i="23" s="1"/>
  <c r="H124" i="23"/>
  <c r="G124" i="23" s="1"/>
  <c r="H31" i="23"/>
  <c r="G31" i="23" s="1"/>
  <c r="H55" i="23"/>
  <c r="G55" i="23" s="1"/>
  <c r="H79" i="23"/>
  <c r="G79" i="23" s="1"/>
  <c r="H106" i="23"/>
  <c r="G106" i="23" s="1"/>
  <c r="H21" i="23"/>
  <c r="G21" i="23" s="1"/>
  <c r="H25" i="23"/>
  <c r="G25" i="23" s="1"/>
  <c r="H77" i="23"/>
  <c r="G77" i="23" s="1"/>
  <c r="H105" i="23"/>
  <c r="G105" i="23" s="1"/>
  <c r="H129" i="23"/>
  <c r="G129" i="23" s="1"/>
  <c r="H107" i="23"/>
  <c r="G107" i="23" s="1"/>
  <c r="H131" i="23"/>
  <c r="G131" i="23" s="1"/>
  <c r="H13" i="23"/>
  <c r="G13" i="23" s="1"/>
  <c r="H10" i="23"/>
  <c r="G10" i="23" s="1"/>
  <c r="H32" i="23"/>
  <c r="G32" i="23" s="1"/>
  <c r="H56" i="23"/>
  <c r="G56" i="23" s="1"/>
  <c r="H80" i="23"/>
  <c r="G80" i="23" s="1"/>
  <c r="H104" i="23"/>
  <c r="G104" i="23" s="1"/>
  <c r="H128" i="23"/>
  <c r="G128" i="23" s="1"/>
  <c r="H35" i="23"/>
  <c r="G35" i="23" s="1"/>
  <c r="H59" i="23"/>
  <c r="G59" i="23" s="1"/>
  <c r="H83" i="23"/>
  <c r="G83" i="23" s="1"/>
  <c r="H118" i="23"/>
  <c r="G118" i="23" s="1"/>
  <c r="H11" i="23"/>
  <c r="G11" i="23" s="1"/>
  <c r="H15" i="23"/>
  <c r="G15" i="23" s="1"/>
  <c r="H12" i="23"/>
  <c r="G12" i="23" s="1"/>
  <c r="H91" i="23"/>
  <c r="G91" i="23" s="1"/>
  <c r="H33" i="23"/>
  <c r="G33" i="23" s="1"/>
  <c r="H57" i="23"/>
  <c r="G57" i="23" s="1"/>
  <c r="H81" i="23"/>
  <c r="G81" i="23" s="1"/>
  <c r="H109" i="23"/>
  <c r="G109" i="23" s="1"/>
  <c r="H133" i="23"/>
  <c r="G133" i="23" s="1"/>
  <c r="H111" i="23"/>
  <c r="G111" i="23" s="1"/>
  <c r="H135" i="23"/>
  <c r="G135" i="23" s="1"/>
  <c r="H94" i="23"/>
  <c r="G94" i="23" s="1"/>
  <c r="H73" i="23"/>
  <c r="G73" i="23" s="1"/>
  <c r="H125" i="23"/>
  <c r="G125" i="23" s="1"/>
  <c r="H29" i="23"/>
  <c r="G29" i="23" s="1"/>
  <c r="H53" i="23"/>
  <c r="G53" i="23" s="1"/>
  <c r="H9" i="23" l="1"/>
  <c r="G9" i="23" s="1"/>
  <c r="H8" i="23"/>
  <c r="G8" i="23" s="1"/>
  <c r="H7" i="27" l="1"/>
  <c r="G7" i="27" s="1"/>
</calcChain>
</file>

<file path=xl/comments1.xml><?xml version="1.0" encoding="utf-8"?>
<comments xmlns="http://schemas.openxmlformats.org/spreadsheetml/2006/main">
  <authors>
    <author>pro</author>
  </authors>
  <commentList>
    <comment ref="G6" authorId="0" shapeId="0">
      <text>
        <r>
          <rPr>
            <sz val="9"/>
            <color indexed="81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comments2.xml><?xml version="1.0" encoding="utf-8"?>
<comments xmlns="http://schemas.openxmlformats.org/spreadsheetml/2006/main">
  <authors>
    <author>pro</author>
  </authors>
  <commentList>
    <comment ref="G6" authorId="0" shapeId="0">
      <text>
        <r>
          <rPr>
            <sz val="9"/>
            <color indexed="81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D4" authorId="0" shapeId="0">
      <text>
        <r>
          <rPr>
            <sz val="11"/>
            <color indexed="81"/>
            <rFont val="Tahoma"/>
            <family val="2"/>
          </rPr>
          <t xml:space="preserve">yyyy.mm.dd. </t>
        </r>
        <r>
          <rPr>
            <sz val="11"/>
            <color indexed="81"/>
            <rFont val="돋움"/>
            <family val="3"/>
            <charset val="129"/>
          </rPr>
          <t>형식으로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11"/>
            <color indexed="81"/>
            <rFont val="Tahoma"/>
            <family val="2"/>
          </rPr>
          <t xml:space="preserve">yyyy.mm.dd. </t>
        </r>
        <r>
          <rPr>
            <sz val="11"/>
            <color indexed="81"/>
            <rFont val="돋움"/>
            <family val="3"/>
            <charset val="129"/>
          </rPr>
          <t>형식으로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<sst xmlns="http://schemas.openxmlformats.org/spreadsheetml/2006/main" count="134" uniqueCount="113">
  <si>
    <t>순번</t>
    <phoneticPr fontId="16" type="noConversion"/>
  </si>
  <si>
    <t>작은도서관명</t>
    <phoneticPr fontId="8" type="noConversion"/>
  </si>
  <si>
    <t>총점</t>
    <phoneticPr fontId="16" type="noConversion"/>
  </si>
  <si>
    <t>순번</t>
    <phoneticPr fontId="16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</si>
  <si>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8" type="noConversion"/>
  </si>
  <si>
    <t>작은도서관명</t>
    <phoneticPr fontId="8" type="noConversion"/>
  </si>
  <si>
    <t>등록일</t>
    <phoneticPr fontId="16" type="noConversion"/>
  </si>
  <si>
    <t>등급</t>
    <phoneticPr fontId="16" type="noConversion"/>
  </si>
  <si>
    <t>총점</t>
    <phoneticPr fontId="16" type="noConversion"/>
  </si>
  <si>
    <t>서비스</t>
    <phoneticPr fontId="16" type="noConversion"/>
  </si>
  <si>
    <t>점수환산결과</t>
    <phoneticPr fontId="12" type="noConversion"/>
  </si>
  <si>
    <t>합계</t>
    <phoneticPr fontId="12" type="noConversion"/>
  </si>
  <si>
    <r>
      <t xml:space="preserve"> * 점수 자동 계산</t>
    </r>
    <r>
      <rPr>
        <b/>
        <u/>
        <sz val="11"/>
        <color rgb="FFFF0000"/>
        <rFont val="맑은 고딕"/>
        <family val="3"/>
        <charset val="129"/>
        <scheme val="minor"/>
      </rPr>
      <t>(작성 불필요)</t>
    </r>
    <phoneticPr fontId="12" type="noConversion"/>
  </si>
  <si>
    <t>정량평가</t>
    <phoneticPr fontId="12" type="noConversion"/>
  </si>
  <si>
    <r>
      <t>A~</t>
    </r>
    <r>
      <rPr>
        <sz val="11"/>
        <color theme="1"/>
        <rFont val="맑은 고딕"/>
        <family val="3"/>
        <charset val="129"/>
        <scheme val="minor"/>
      </rPr>
      <t>E</t>
    </r>
    <phoneticPr fontId="16" type="noConversion"/>
  </si>
  <si>
    <t>정성평가</t>
    <phoneticPr fontId="12" type="noConversion"/>
  </si>
  <si>
    <t>독서문화 
프로그램 
우수성</t>
    <phoneticPr fontId="16" type="noConversion"/>
  </si>
  <si>
    <t>2.개관일수 (1일 4시간 이상)</t>
    <phoneticPr fontId="16" type="noConversion"/>
  </si>
  <si>
    <t>3. 개관시간</t>
    <phoneticPr fontId="16" type="noConversion"/>
  </si>
  <si>
    <t xml:space="preserve">4. 교육 참가 시간 (근무자 총 누적 교육시간) </t>
    <phoneticPr fontId="16" type="noConversion"/>
  </si>
  <si>
    <t>5. 자료구입비</t>
    <phoneticPr fontId="16" type="noConversion"/>
  </si>
  <si>
    <t>6. (공립)전담인력의 전문성</t>
    <phoneticPr fontId="16" type="noConversion"/>
  </si>
  <si>
    <t>10. 연간 장서 수집량</t>
    <phoneticPr fontId="12" type="noConversion"/>
  </si>
  <si>
    <t xml:space="preserve">11-1. 연간 대출권수 (읍/동 소재 작은도서관) </t>
    <phoneticPr fontId="12" type="noConversion"/>
  </si>
  <si>
    <t xml:space="preserve">11-2. 연간 대출권수 (면 소재 작은도서관) </t>
    <phoneticPr fontId="12" type="noConversion"/>
  </si>
  <si>
    <t xml:space="preserve">12-1. 연간 이용자 수 (읍/동 소재 작은도서관) </t>
    <phoneticPr fontId="12" type="noConversion"/>
  </si>
  <si>
    <t>12-2. 연간 이용자 수 (면 소재 작은도서관)</t>
  </si>
  <si>
    <t>17. 독서·문화 동아리 활동 횟수</t>
    <phoneticPr fontId="12" type="noConversion"/>
  </si>
  <si>
    <t>19. 도서관 운영위원회 활동 횟수</t>
    <phoneticPr fontId="12" type="noConversion"/>
  </si>
  <si>
    <t>연번</t>
    <phoneticPr fontId="12" type="noConversion"/>
  </si>
  <si>
    <t>시군명</t>
    <phoneticPr fontId="12" type="noConversion"/>
  </si>
  <si>
    <t>작은도서관명</t>
    <phoneticPr fontId="12" type="noConversion"/>
  </si>
  <si>
    <t>등록일</t>
    <phoneticPr fontId="12" type="noConversion"/>
  </si>
  <si>
    <t>평가기준</t>
    <phoneticPr fontId="16" type="noConversion"/>
  </si>
  <si>
    <t>기  준</t>
    <phoneticPr fontId="12" type="noConversion"/>
  </si>
  <si>
    <t>배 점</t>
  </si>
  <si>
    <t>없음</t>
    <phoneticPr fontId="8" type="noConversion"/>
  </si>
  <si>
    <t>관리자 + 이용자(인터넷 가능)</t>
    <phoneticPr fontId="8" type="noConversion"/>
  </si>
  <si>
    <t>관리자(도서관리프로그램용)</t>
    <phoneticPr fontId="8" type="noConversion"/>
  </si>
  <si>
    <t>2. 이용자 중심의 장서구성</t>
    <phoneticPr fontId="12" type="noConversion"/>
  </si>
  <si>
    <t>4. 지역사회 교류</t>
    <phoneticPr fontId="12" type="noConversion"/>
  </si>
  <si>
    <t>5. 도정 협력도</t>
    <phoneticPr fontId="12" type="noConversion"/>
  </si>
  <si>
    <t>3. 작은도서관 홍보</t>
    <phoneticPr fontId="12" type="noConversion"/>
  </si>
  <si>
    <t>1. 독서문화 프로그램 우수성</t>
    <phoneticPr fontId="12" type="noConversion"/>
  </si>
  <si>
    <t>3. 개관일수 (1일 4시간 이상)</t>
    <phoneticPr fontId="16" type="noConversion"/>
  </si>
  <si>
    <t>4. 개관시간 (정기 / 주)</t>
    <phoneticPr fontId="16" type="noConversion"/>
  </si>
  <si>
    <t xml:space="preserve">6. 전담인력(자원봉사자 포함) 직무교육 - (총 누적 교육시간) </t>
    <phoneticPr fontId="16" type="noConversion"/>
  </si>
  <si>
    <r>
      <t xml:space="preserve">10. 연간 장서 수집량*
</t>
    </r>
    <r>
      <rPr>
        <sz val="8"/>
        <color theme="1"/>
        <rFont val="맑은 고딕"/>
        <family val="3"/>
        <charset val="129"/>
        <scheme val="minor"/>
      </rPr>
      <t>*평가 기간 내 신규 구입 및 기증 도서  ※ 기증도서는 최근 3년 이내 1월 1일 이후 발행 도서만 포함</t>
    </r>
    <phoneticPr fontId="12" type="noConversion"/>
  </si>
  <si>
    <t>11-1. 연간 대출권수 (읍/동 소재 작은도서관)</t>
  </si>
  <si>
    <t>11-2. 연간 대출 권수 (면 소재 작은도서관)</t>
  </si>
  <si>
    <t>12-1. 연간 이용자 수 (읍/동 소재 작은도서관)</t>
  </si>
  <si>
    <t>13. 독서·문화프로그램 수</t>
  </si>
  <si>
    <t xml:space="preserve">14. 독서·문화프로그램 실시 횟수 </t>
  </si>
  <si>
    <t>15. 독서·문화 동아리 구성</t>
  </si>
  <si>
    <r>
      <t xml:space="preserve">16. 독서·문화 동아리 활동 횟수*
</t>
    </r>
    <r>
      <rPr>
        <sz val="8"/>
        <color theme="1"/>
        <rFont val="맑은 고딕"/>
        <family val="3"/>
        <charset val="129"/>
        <scheme val="minor"/>
      </rPr>
      <t>* 평가 기간 내 누적활동 횟수</t>
    </r>
    <phoneticPr fontId="12" type="noConversion"/>
  </si>
  <si>
    <t>5. 도, 시군정책 협력도</t>
    <phoneticPr fontId="12" type="noConversion"/>
  </si>
  <si>
    <t>운영/관리</t>
    <phoneticPr fontId="16" type="noConversion"/>
  </si>
  <si>
    <t>시설자원</t>
    <phoneticPr fontId="16" type="noConversion"/>
  </si>
  <si>
    <t>활동</t>
    <phoneticPr fontId="16" type="noConversion"/>
  </si>
  <si>
    <t>이용자 중심의 장서구성</t>
    <phoneticPr fontId="16" type="noConversion"/>
  </si>
  <si>
    <t>작은도서관 홍보</t>
    <phoneticPr fontId="16" type="noConversion"/>
  </si>
  <si>
    <t>지역사회 교류</t>
    <phoneticPr fontId="16" type="noConversion"/>
  </si>
  <si>
    <t>도정 협력도</t>
    <phoneticPr fontId="16" type="noConversion"/>
  </si>
  <si>
    <t>지역사회 
교류</t>
    <phoneticPr fontId="16" type="noConversion"/>
  </si>
  <si>
    <t>독서문화프로그램 우수성</t>
    <phoneticPr fontId="12" type="noConversion"/>
  </si>
  <si>
    <t>도, 시군정책 협력도</t>
    <phoneticPr fontId="16" type="noConversion"/>
  </si>
  <si>
    <r>
      <t xml:space="preserve">7. (공립)이용자 만족도 실시 여부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2" type="noConversion"/>
  </si>
  <si>
    <t>8. (공립)연속간행물</t>
    <phoneticPr fontId="12" type="noConversion"/>
  </si>
  <si>
    <r>
      <t xml:space="preserve">9. (공립)도서관리 및 정보검색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2" type="noConversion"/>
  </si>
  <si>
    <r>
      <t xml:space="preserve">13. (공립)상호대차 서비스 실시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2" type="noConversion"/>
  </si>
  <si>
    <r>
      <t xml:space="preserve">18. 도서관운영위원회 구성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2" type="noConversion"/>
  </si>
  <si>
    <r>
      <t xml:space="preserve">1. (사립)후원 및 주민단체 지원여부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2" type="noConversion"/>
  </si>
  <si>
    <r>
      <t xml:space="preserve">2. (사립)이용안내 게시 여부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6" type="noConversion"/>
  </si>
  <si>
    <r>
      <t xml:space="preserve">7. (사립)작은도서관 외부 간판 설치 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2" type="noConversion"/>
  </si>
  <si>
    <r>
      <t xml:space="preserve">8. (사립)누구나 출입 가능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2" type="noConversion"/>
  </si>
  <si>
    <r>
      <t xml:space="preserve">17. 도서관운영위원회 구성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2" type="noConversion"/>
  </si>
  <si>
    <t>18. 도서관 운영위원회 활동 횟수</t>
    <phoneticPr fontId="12" type="noConversion"/>
  </si>
  <si>
    <r>
      <t xml:space="preserve">9. (사립)도서관리프로그램 사용 여부
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2" type="noConversion"/>
  </si>
  <si>
    <r>
      <t xml:space="preserve">1. (공립)연간 운영계획 수립 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2" type="noConversion"/>
  </si>
  <si>
    <r>
      <t xml:space="preserve">14. 독서문화프로그램  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2" type="noConversion"/>
  </si>
  <si>
    <r>
      <t xml:space="preserve">15. 독서문화프로그램 실시 횟수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2" type="noConversion"/>
  </si>
  <si>
    <t>1. 독서문화프로그램 우수성
(지역특색, 특화)</t>
    <phoneticPr fontId="12" type="noConversion"/>
  </si>
  <si>
    <t>후원(일시13건 또는 정기5건)또는 자원봉사(7명)</t>
  </si>
  <si>
    <r>
      <rPr>
        <b/>
        <sz val="10"/>
        <rFont val="맑은 고딕"/>
        <family val="3"/>
        <charset val="129"/>
        <scheme val="minor"/>
      </rPr>
      <t>16. 독서·문화 동아리 구성</t>
    </r>
    <r>
      <rPr>
        <b/>
        <sz val="10"/>
        <color theme="1"/>
        <rFont val="맑은 고딕"/>
        <family val="3"/>
        <charset val="129"/>
        <scheme val="minor"/>
      </rPr>
      <t xml:space="preserve">
 </t>
    </r>
    <r>
      <rPr>
        <b/>
        <sz val="10"/>
        <color rgb="FFFF0000"/>
        <rFont val="맑은 고딕"/>
        <family val="3"/>
        <charset val="129"/>
        <scheme val="minor"/>
      </rPr>
      <t>※ 없는 경우 0으로 입력</t>
    </r>
    <phoneticPr fontId="12" type="noConversion"/>
  </si>
  <si>
    <t>후원(일시22건 또는 정기8건)또는 자원봉사(8명)</t>
  </si>
  <si>
    <t>후원(일시4건 또는 정기2건)또는 자원봉사(2명)</t>
  </si>
  <si>
    <t>후원(일시7건 또는 정기3건)또는 자원봉사(4명)</t>
  </si>
  <si>
    <t>지원이 없다</t>
  </si>
  <si>
    <t>후원(일시1건 또는 정기1건)또는 자원봉사(1명)</t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</si>
  <si>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8" type="noConversion"/>
  </si>
  <si>
    <t>유형</t>
    <phoneticPr fontId="12" type="noConversion"/>
  </si>
  <si>
    <t>유형</t>
    <phoneticPr fontId="12" type="noConversion"/>
  </si>
  <si>
    <r>
      <rPr>
        <b/>
        <sz val="20"/>
        <color theme="1"/>
        <rFont val="HY헤드라인M"/>
        <family val="3"/>
        <charset val="129"/>
      </rPr>
      <t>2023년도 공립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  </t>
    </r>
    <r>
      <rPr>
        <sz val="12"/>
        <color rgb="FF0033CC"/>
        <rFont val="HY헤드라인M"/>
        <family val="1"/>
        <charset val="129"/>
      </rPr>
      <t xml:space="preserve">- (정량) 콤보박스 이용 또는 수치 입력 / (정성) 배점 입력
</t>
    </r>
    <r>
      <rPr>
        <sz val="12"/>
        <color rgb="FFFF0000"/>
        <rFont val="HY헤드라인M"/>
        <family val="3"/>
        <charset val="129"/>
      </rPr>
      <t xml:space="preserve">
</t>
    </r>
    <r>
      <rPr>
        <sz val="12"/>
        <color rgb="FFFF0000"/>
        <rFont val="HY헤드라인M"/>
        <family val="1"/>
        <charset val="129"/>
      </rPr>
      <t xml:space="preserve">○ 입력단위 확인요망 </t>
    </r>
    <r>
      <rPr>
        <sz val="12"/>
        <rFont val="HY헤드라인M"/>
        <family val="3"/>
        <charset val="129"/>
      </rPr>
      <t xml:space="preserve">- 금액 입력단위는 반드시 [만원]단위로 입력
  (예 : 실제 금액이 160,000원일 경우 16으로 입력)   </t>
    </r>
    <r>
      <rPr>
        <sz val="20"/>
        <rFont val="HY헤드라인M"/>
        <family val="1"/>
        <charset val="129"/>
      </rPr>
      <t xml:space="preserve"> </t>
    </r>
    <phoneticPr fontId="16" type="noConversion"/>
  </si>
  <si>
    <r>
      <t xml:space="preserve">운영주체
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2" type="noConversion"/>
  </si>
  <si>
    <r>
      <t xml:space="preserve">운영 주체
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2" type="noConversion"/>
  </si>
  <si>
    <t>2023년 공립 작은도서관 평가 결과 (총괄표)</t>
    <phoneticPr fontId="16" type="noConversion"/>
  </si>
  <si>
    <r>
      <t>개인 및</t>
    </r>
    <r>
      <rPr>
        <sz val="11"/>
        <color theme="1"/>
        <rFont val="맑은 고딕"/>
        <family val="2"/>
        <charset val="129"/>
        <scheme val="minor"/>
      </rPr>
      <t xml:space="preserve"> 단체</t>
    </r>
    <phoneticPr fontId="12" type="noConversion"/>
  </si>
  <si>
    <t>법인</t>
    <phoneticPr fontId="12" type="noConversion"/>
  </si>
  <si>
    <t>새마을</t>
    <phoneticPr fontId="12" type="noConversion"/>
  </si>
  <si>
    <t>아파트</t>
    <phoneticPr fontId="12" type="noConversion"/>
  </si>
  <si>
    <t>종교</t>
    <phoneticPr fontId="12" type="noConversion"/>
  </si>
  <si>
    <t>지자체</t>
    <phoneticPr fontId="12" type="noConversion"/>
  </si>
  <si>
    <t>민간위탁</t>
    <phoneticPr fontId="12" type="noConversion"/>
  </si>
  <si>
    <t>등록일</t>
    <phoneticPr fontId="12" type="noConversion"/>
  </si>
  <si>
    <r>
      <rPr>
        <b/>
        <sz val="20"/>
        <color theme="1"/>
        <rFont val="HY헤드라인M"/>
        <family val="3"/>
        <charset val="129"/>
      </rPr>
      <t>2023년도 사립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</t>
    </r>
    <r>
      <rPr>
        <sz val="12"/>
        <color rgb="FF0033CC"/>
        <rFont val="HY헤드라인M"/>
        <family val="1"/>
        <charset val="129"/>
      </rPr>
      <t xml:space="preserve">  - (정량) 콤보박스 이용 또는 수치 입력 / (정성) 배점 입력</t>
    </r>
    <r>
      <rPr>
        <sz val="12"/>
        <color rgb="FFFF0000"/>
        <rFont val="HY헤드라인M"/>
        <family val="3"/>
        <charset val="129"/>
      </rPr>
      <t xml:space="preserve">
○ 입력단위 확인요망 </t>
    </r>
    <r>
      <rPr>
        <sz val="12"/>
        <rFont val="HY헤드라인M"/>
        <family val="1"/>
        <charset val="129"/>
      </rPr>
      <t xml:space="preserve">- 금액 입력단위는 반드시 [만원]단위로 입력
  (예 : 실제 금액이 160,000원일 경우 16으로 입력)  </t>
    </r>
    <r>
      <rPr>
        <sz val="12"/>
        <color rgb="FFFF0000"/>
        <rFont val="HY헤드라인M"/>
        <family val="3"/>
        <charset val="129"/>
      </rPr>
      <t xml:space="preserve">  </t>
    </r>
    <phoneticPr fontId="16" type="noConversion"/>
  </si>
  <si>
    <r>
      <t>관리자+이용자</t>
    </r>
    <r>
      <rPr>
        <sz val="11"/>
        <color theme="1"/>
        <rFont val="맑은 고딕"/>
        <family val="2"/>
        <charset val="129"/>
        <scheme val="minor"/>
      </rPr>
      <t>(인터넷 가능)</t>
    </r>
    <phoneticPr fontId="12" type="noConversion"/>
  </si>
  <si>
    <r>
      <t>관리자(도서관리프로그램용</t>
    </r>
    <r>
      <rPr>
        <sz val="11"/>
        <color theme="1"/>
        <rFont val="맑은 고딕"/>
        <family val="2"/>
        <charset val="129"/>
        <scheme val="minor"/>
      </rPr>
      <t>)</t>
    </r>
    <phoneticPr fontId="12" type="noConversion"/>
  </si>
  <si>
    <t>없음</t>
    <phoneticPr fontId="12" type="noConversion"/>
  </si>
  <si>
    <t>작은도서관 현황</t>
    <phoneticPr fontId="12" type="noConversion"/>
  </si>
  <si>
    <t>작은도서관 현황</t>
    <phoneticPr fontId="12" type="noConversion"/>
  </si>
  <si>
    <t>등급</t>
    <phoneticPr fontId="16" type="noConversion"/>
  </si>
  <si>
    <t>A~E</t>
    <phoneticPr fontId="16" type="noConversion"/>
  </si>
  <si>
    <t>2023년 사립 작은도서관 평가 결과 (총괄표)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</si>
</sst>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#,##0_ "/>
    <numFmt numFmtId="179" formatCode="yyyy\.mm\.dd"/>
  </numFmts>
  <fonts count="5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18"/>
      <color theme="1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inor"/>
    </font>
    <font>
      <sz val="20"/>
      <color theme="1"/>
      <name val="HY헤드라인M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HY헤드라인M"/>
      <family val="3"/>
      <charset val="129"/>
    </font>
    <font>
      <sz val="12"/>
      <color rgb="FFFF0000"/>
      <name val="HY헤드라인M"/>
      <family val="3"/>
      <charset val="129"/>
    </font>
    <font>
      <sz val="12"/>
      <name val="HY헤드라인M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sz val="12"/>
      <color rgb="FFFF0000"/>
      <name val="HY헤드라인M"/>
      <family val="1"/>
      <charset val="129"/>
    </font>
    <font>
      <sz val="12"/>
      <name val="HY헤드라인M"/>
      <family val="1"/>
      <charset val="129"/>
    </font>
    <font>
      <sz val="12"/>
      <color rgb="FF0033CC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aj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9" fillId="17" borderId="38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08">
    <xf numFmtId="0" fontId="0" fillId="0" borderId="0" xfId="0">
      <alignment vertical="center"/>
    </xf>
    <xf numFmtId="0" fontId="19" fillId="3" borderId="20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176" fontId="17" fillId="7" borderId="14" xfId="0" applyNumberFormat="1" applyFont="1" applyFill="1" applyBorder="1" applyAlignment="1">
      <alignment horizontal="center" vertical="center" wrapText="1"/>
    </xf>
    <xf numFmtId="176" fontId="17" fillId="7" borderId="7" xfId="0" applyNumberFormat="1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7" fillId="0" borderId="0" xfId="2">
      <alignment vertical="center"/>
    </xf>
    <xf numFmtId="0" fontId="7" fillId="0" borderId="0" xfId="2" applyAlignment="1">
      <alignment vertical="center"/>
    </xf>
    <xf numFmtId="0" fontId="13" fillId="0" borderId="0" xfId="2" applyFont="1">
      <alignment vertical="center"/>
    </xf>
    <xf numFmtId="0" fontId="7" fillId="0" borderId="1" xfId="2" applyBorder="1">
      <alignment vertical="center"/>
    </xf>
    <xf numFmtId="0" fontId="7" fillId="0" borderId="0" xfId="2" applyAlignment="1">
      <alignment horizontal="left" vertical="center"/>
    </xf>
    <xf numFmtId="41" fontId="7" fillId="10" borderId="7" xfId="2" applyNumberFormat="1" applyFill="1" applyBorder="1">
      <alignment vertical="center"/>
    </xf>
    <xf numFmtId="0" fontId="7" fillId="11" borderId="7" xfId="2" applyFill="1" applyBorder="1">
      <alignment vertical="center"/>
    </xf>
    <xf numFmtId="0" fontId="7" fillId="12" borderId="28" xfId="2" applyFill="1" applyBorder="1">
      <alignment vertical="center"/>
    </xf>
    <xf numFmtId="0" fontId="7" fillId="0" borderId="3" xfId="2" applyBorder="1" applyAlignment="1">
      <alignment horizontal="center" vertical="center"/>
    </xf>
    <xf numFmtId="0" fontId="7" fillId="0" borderId="0" xfId="2" applyAlignment="1">
      <alignment horizontal="center" vertical="center"/>
    </xf>
    <xf numFmtId="41" fontId="7" fillId="10" borderId="6" xfId="2" applyNumberFormat="1" applyFill="1" applyBorder="1" applyAlignment="1">
      <alignment horizontal="center" vertical="center"/>
    </xf>
    <xf numFmtId="177" fontId="7" fillId="0" borderId="1" xfId="2" applyNumberFormat="1" applyBorder="1">
      <alignment vertical="center"/>
    </xf>
    <xf numFmtId="177" fontId="7" fillId="0" borderId="7" xfId="2" applyNumberFormat="1" applyBorder="1">
      <alignment vertical="center"/>
    </xf>
    <xf numFmtId="0" fontId="33" fillId="0" borderId="0" xfId="2" applyFont="1" applyAlignment="1">
      <alignment horizontal="left" vertical="center"/>
    </xf>
    <xf numFmtId="177" fontId="7" fillId="0" borderId="6" xfId="2" applyNumberFormat="1" applyBorder="1" applyAlignment="1">
      <alignment horizontal="center" vertical="center"/>
    </xf>
    <xf numFmtId="0" fontId="25" fillId="8" borderId="0" xfId="2" applyFont="1" applyFill="1" applyBorder="1" applyAlignment="1">
      <alignment vertical="top"/>
    </xf>
    <xf numFmtId="0" fontId="24" fillId="9" borderId="3" xfId="2" applyFont="1" applyFill="1" applyBorder="1" applyAlignment="1">
      <alignment vertical="center" wrapText="1"/>
    </xf>
    <xf numFmtId="0" fontId="35" fillId="3" borderId="3" xfId="2" applyFont="1" applyFill="1" applyBorder="1">
      <alignment vertical="center"/>
    </xf>
    <xf numFmtId="0" fontId="35" fillId="3" borderId="1" xfId="2" applyFont="1" applyFill="1" applyBorder="1">
      <alignment vertical="center"/>
    </xf>
    <xf numFmtId="0" fontId="35" fillId="3" borderId="1" xfId="2" applyFont="1" applyFill="1" applyBorder="1" applyAlignment="1">
      <alignment vertical="center" wrapText="1"/>
    </xf>
    <xf numFmtId="0" fontId="26" fillId="3" borderId="21" xfId="2" applyFont="1" applyFill="1" applyBorder="1" applyAlignment="1">
      <alignment vertical="center" wrapText="1"/>
    </xf>
    <xf numFmtId="0" fontId="7" fillId="0" borderId="6" xfId="2" applyBorder="1">
      <alignment vertical="center"/>
    </xf>
    <xf numFmtId="0" fontId="7" fillId="0" borderId="7" xfId="2" applyBorder="1">
      <alignment vertical="center"/>
    </xf>
    <xf numFmtId="0" fontId="7" fillId="0" borderId="26" xfId="2" applyBorder="1">
      <alignment vertical="center"/>
    </xf>
    <xf numFmtId="0" fontId="7" fillId="16" borderId="7" xfId="2" applyFill="1" applyBorder="1">
      <alignment vertical="center"/>
    </xf>
    <xf numFmtId="0" fontId="14" fillId="6" borderId="31" xfId="0" applyFont="1" applyFill="1" applyBorder="1" applyAlignment="1">
      <alignment horizontal="center" vertical="center"/>
    </xf>
    <xf numFmtId="176" fontId="17" fillId="7" borderId="26" xfId="0" applyNumberFormat="1" applyFont="1" applyFill="1" applyBorder="1" applyAlignment="1">
      <alignment horizontal="center" vertical="center" wrapText="1"/>
    </xf>
    <xf numFmtId="0" fontId="24" fillId="9" borderId="1" xfId="2" applyFont="1" applyFill="1" applyBorder="1" applyAlignment="1">
      <alignment vertical="center" wrapText="1"/>
    </xf>
    <xf numFmtId="0" fontId="30" fillId="3" borderId="1" xfId="2" applyFont="1" applyFill="1" applyBorder="1" applyAlignment="1">
      <alignment horizontal="left" vertical="center" wrapText="1"/>
    </xf>
    <xf numFmtId="0" fontId="24" fillId="9" borderId="7" xfId="2" applyFont="1" applyFill="1" applyBorder="1" applyAlignment="1">
      <alignment vertical="center"/>
    </xf>
    <xf numFmtId="0" fontId="24" fillId="9" borderId="7" xfId="2" applyFont="1" applyFill="1" applyBorder="1" applyAlignment="1">
      <alignment vertical="center" wrapText="1"/>
    </xf>
    <xf numFmtId="0" fontId="24" fillId="9" borderId="1" xfId="2" applyFont="1" applyFill="1" applyBorder="1" applyAlignment="1">
      <alignment horizontal="center" vertical="center"/>
    </xf>
    <xf numFmtId="0" fontId="36" fillId="7" borderId="1" xfId="0" applyFont="1" applyFill="1" applyBorder="1" applyAlignment="1">
      <alignment horizontal="center" vertical="center" shrinkToFit="1"/>
    </xf>
    <xf numFmtId="0" fontId="36" fillId="7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justify" vertical="center" wrapText="1"/>
    </xf>
    <xf numFmtId="0" fontId="36" fillId="0" borderId="1" xfId="0" applyFont="1" applyBorder="1" applyAlignment="1">
      <alignment horizontal="center" vertical="center" wrapText="1"/>
    </xf>
    <xf numFmtId="0" fontId="35" fillId="3" borderId="29" xfId="2" applyFont="1" applyFill="1" applyBorder="1" applyAlignment="1">
      <alignment vertical="center" wrapText="1"/>
    </xf>
    <xf numFmtId="0" fontId="7" fillId="0" borderId="8" xfId="2" applyBorder="1">
      <alignment vertical="center"/>
    </xf>
    <xf numFmtId="0" fontId="24" fillId="9" borderId="29" xfId="2" applyFont="1" applyFill="1" applyBorder="1" applyAlignment="1">
      <alignment vertical="center" wrapText="1"/>
    </xf>
    <xf numFmtId="0" fontId="24" fillId="9" borderId="21" xfId="2" applyFont="1" applyFill="1" applyBorder="1" applyAlignment="1">
      <alignment vertical="center" wrapText="1"/>
    </xf>
    <xf numFmtId="0" fontId="24" fillId="3" borderId="1" xfId="2" applyFont="1" applyFill="1" applyBorder="1">
      <alignment vertical="center"/>
    </xf>
    <xf numFmtId="0" fontId="19" fillId="3" borderId="33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right" vertical="center" wrapText="1"/>
    </xf>
    <xf numFmtId="177" fontId="5" fillId="0" borderId="6" xfId="2" applyNumberFormat="1" applyFont="1" applyBorder="1" applyAlignment="1">
      <alignment horizontal="center" vertical="center"/>
    </xf>
    <xf numFmtId="177" fontId="7" fillId="0" borderId="7" xfId="2" applyNumberFormat="1" applyBorder="1" applyAlignment="1">
      <alignment horizontal="right" vertical="center"/>
    </xf>
    <xf numFmtId="177" fontId="5" fillId="0" borderId="7" xfId="2" applyNumberFormat="1" applyFont="1" applyBorder="1" applyAlignment="1">
      <alignment horizontal="center" vertical="center"/>
    </xf>
    <xf numFmtId="177" fontId="5" fillId="0" borderId="7" xfId="2" applyNumberFormat="1" applyFont="1" applyBorder="1">
      <alignment vertical="center"/>
    </xf>
    <xf numFmtId="177" fontId="5" fillId="0" borderId="7" xfId="2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177" fontId="5" fillId="0" borderId="14" xfId="2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 wrapText="1"/>
    </xf>
    <xf numFmtId="177" fontId="7" fillId="0" borderId="7" xfId="2" applyNumberFormat="1" applyBorder="1" applyAlignment="1">
      <alignment horizontal="center" vertical="center"/>
    </xf>
    <xf numFmtId="177" fontId="5" fillId="0" borderId="7" xfId="2" applyNumberFormat="1" applyFont="1" applyFill="1" applyBorder="1" applyAlignment="1">
      <alignment horizontal="center" vertical="center"/>
    </xf>
    <xf numFmtId="177" fontId="5" fillId="0" borderId="7" xfId="2" applyNumberFormat="1" applyFont="1" applyFill="1" applyBorder="1">
      <alignment vertical="center"/>
    </xf>
    <xf numFmtId="177" fontId="5" fillId="0" borderId="7" xfId="2" applyNumberFormat="1" applyFont="1" applyFill="1" applyBorder="1" applyAlignment="1">
      <alignment horizontal="right" vertical="center"/>
    </xf>
    <xf numFmtId="177" fontId="5" fillId="0" borderId="6" xfId="2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7" fontId="7" fillId="0" borderId="1" xfId="2" applyNumberFormat="1" applyFill="1" applyBorder="1">
      <alignment vertical="center"/>
    </xf>
    <xf numFmtId="177" fontId="5" fillId="0" borderId="14" xfId="2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 wrapText="1"/>
    </xf>
    <xf numFmtId="177" fontId="7" fillId="0" borderId="7" xfId="2" applyNumberFormat="1" applyFill="1" applyBorder="1" applyAlignment="1">
      <alignment horizontal="center" vertical="center"/>
    </xf>
    <xf numFmtId="177" fontId="7" fillId="0" borderId="7" xfId="2" applyNumberFormat="1" applyFill="1" applyBorder="1" applyAlignment="1">
      <alignment horizontal="right" vertical="center"/>
    </xf>
    <xf numFmtId="0" fontId="7" fillId="0" borderId="6" xfId="2" applyFill="1" applyBorder="1">
      <alignment vertical="center"/>
    </xf>
    <xf numFmtId="0" fontId="7" fillId="0" borderId="7" xfId="2" applyFill="1" applyBorder="1">
      <alignment vertical="center"/>
    </xf>
    <xf numFmtId="0" fontId="7" fillId="0" borderId="8" xfId="2" applyFill="1" applyBorder="1">
      <alignment vertical="center"/>
    </xf>
    <xf numFmtId="0" fontId="7" fillId="0" borderId="26" xfId="2" applyFill="1" applyBorder="1">
      <alignment vertical="center"/>
    </xf>
    <xf numFmtId="177" fontId="5" fillId="0" borderId="7" xfId="3" applyNumberFormat="1" applyFont="1" applyFill="1" applyBorder="1" applyAlignment="1">
      <alignment horizontal="center" vertical="center"/>
    </xf>
    <xf numFmtId="177" fontId="5" fillId="0" borderId="7" xfId="3" applyNumberFormat="1" applyFont="1" applyFill="1" applyBorder="1">
      <alignment vertical="center"/>
    </xf>
    <xf numFmtId="177" fontId="5" fillId="0" borderId="7" xfId="3" applyNumberFormat="1" applyFont="1" applyFill="1" applyBorder="1" applyAlignment="1">
      <alignment horizontal="right" vertical="center"/>
    </xf>
    <xf numFmtId="177" fontId="5" fillId="0" borderId="6" xfId="3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177" fontId="5" fillId="0" borderId="7" xfId="3" applyNumberFormat="1" applyFill="1" applyBorder="1">
      <alignment vertical="center"/>
    </xf>
    <xf numFmtId="177" fontId="5" fillId="0" borderId="1" xfId="3" applyNumberFormat="1" applyFill="1" applyBorder="1">
      <alignment vertical="center"/>
    </xf>
    <xf numFmtId="177" fontId="5" fillId="0" borderId="14" xfId="3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 wrapText="1"/>
    </xf>
    <xf numFmtId="0" fontId="46" fillId="0" borderId="1" xfId="0" applyFont="1" applyFill="1" applyBorder="1" applyAlignment="1">
      <alignment horizontal="right" vertical="center" wrapText="1"/>
    </xf>
    <xf numFmtId="177" fontId="9" fillId="0" borderId="7" xfId="3" applyNumberFormat="1" applyFont="1" applyFill="1" applyBorder="1">
      <alignment vertical="center"/>
    </xf>
    <xf numFmtId="177" fontId="5" fillId="0" borderId="7" xfId="3" applyNumberFormat="1" applyFill="1" applyBorder="1" applyAlignment="1">
      <alignment horizontal="center" vertical="center"/>
    </xf>
    <xf numFmtId="0" fontId="5" fillId="0" borderId="6" xfId="3" applyFill="1" applyBorder="1">
      <alignment vertical="center"/>
    </xf>
    <xf numFmtId="0" fontId="5" fillId="0" borderId="7" xfId="3" applyFill="1" applyBorder="1">
      <alignment vertical="center"/>
    </xf>
    <xf numFmtId="0" fontId="5" fillId="0" borderId="8" xfId="3" applyFill="1" applyBorder="1">
      <alignment vertical="center"/>
    </xf>
    <xf numFmtId="0" fontId="5" fillId="0" borderId="26" xfId="3" applyFill="1" applyBorder="1">
      <alignment vertical="center"/>
    </xf>
    <xf numFmtId="177" fontId="9" fillId="0" borderId="7" xfId="2" applyNumberFormat="1" applyFont="1" applyFill="1" applyBorder="1" applyAlignment="1">
      <alignment horizontal="right" vertical="center"/>
    </xf>
    <xf numFmtId="177" fontId="5" fillId="0" borderId="14" xfId="3" applyNumberFormat="1" applyFill="1" applyBorder="1" applyAlignment="1">
      <alignment horizontal="right" vertical="center"/>
    </xf>
    <xf numFmtId="0" fontId="36" fillId="0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177" fontId="9" fillId="0" borderId="7" xfId="2" applyNumberFormat="1" applyFont="1" applyBorder="1" applyAlignment="1">
      <alignment horizontal="center" vertical="center"/>
    </xf>
    <xf numFmtId="177" fontId="9" fillId="0" borderId="7" xfId="2" applyNumberFormat="1" applyFont="1" applyBorder="1">
      <alignment vertical="center"/>
    </xf>
    <xf numFmtId="177" fontId="9" fillId="0" borderId="7" xfId="2" applyNumberFormat="1" applyFont="1" applyBorder="1" applyAlignment="1">
      <alignment horizontal="right" vertical="center"/>
    </xf>
    <xf numFmtId="177" fontId="9" fillId="0" borderId="6" xfId="2" applyNumberFormat="1" applyFont="1" applyBorder="1" applyAlignment="1">
      <alignment horizontal="center" vertical="center"/>
    </xf>
    <xf numFmtId="177" fontId="9" fillId="0" borderId="7" xfId="2" applyNumberFormat="1" applyFont="1" applyFill="1" applyBorder="1">
      <alignment vertical="center"/>
    </xf>
    <xf numFmtId="177" fontId="9" fillId="0" borderId="1" xfId="2" applyNumberFormat="1" applyFont="1" applyBorder="1">
      <alignment vertical="center"/>
    </xf>
    <xf numFmtId="0" fontId="9" fillId="0" borderId="6" xfId="2" applyFont="1" applyBorder="1">
      <alignment vertical="center"/>
    </xf>
    <xf numFmtId="0" fontId="9" fillId="0" borderId="7" xfId="2" applyFont="1" applyBorder="1">
      <alignment vertical="center"/>
    </xf>
    <xf numFmtId="0" fontId="9" fillId="0" borderId="26" xfId="2" applyFont="1" applyBorder="1">
      <alignment vertical="center"/>
    </xf>
    <xf numFmtId="0" fontId="47" fillId="0" borderId="1" xfId="0" applyNumberFormat="1" applyFont="1" applyFill="1" applyBorder="1" applyAlignment="1">
      <alignment horizontal="right" vertical="center" wrapText="1"/>
    </xf>
    <xf numFmtId="177" fontId="9" fillId="0" borderId="7" xfId="3" applyNumberFormat="1" applyFont="1" applyBorder="1" applyAlignment="1">
      <alignment horizontal="center" vertical="center"/>
    </xf>
    <xf numFmtId="177" fontId="9" fillId="0" borderId="7" xfId="3" applyNumberFormat="1" applyFont="1" applyBorder="1">
      <alignment vertical="center"/>
    </xf>
    <xf numFmtId="177" fontId="9" fillId="0" borderId="6" xfId="3" applyNumberFormat="1" applyFont="1" applyBorder="1" applyAlignment="1">
      <alignment horizontal="center" vertical="center"/>
    </xf>
    <xf numFmtId="177" fontId="9" fillId="0" borderId="1" xfId="3" applyNumberFormat="1" applyFont="1" applyBorder="1">
      <alignment vertical="center"/>
    </xf>
    <xf numFmtId="177" fontId="9" fillId="0" borderId="14" xfId="3" applyNumberFormat="1" applyFont="1" applyBorder="1" applyAlignment="1">
      <alignment horizontal="right" vertical="center"/>
    </xf>
    <xf numFmtId="0" fontId="9" fillId="0" borderId="6" xfId="3" applyFont="1" applyBorder="1">
      <alignment vertical="center"/>
    </xf>
    <xf numFmtId="0" fontId="9" fillId="0" borderId="7" xfId="3" applyFont="1" applyBorder="1">
      <alignment vertical="center"/>
    </xf>
    <xf numFmtId="0" fontId="9" fillId="0" borderId="8" xfId="3" applyFont="1" applyBorder="1">
      <alignment vertical="center"/>
    </xf>
    <xf numFmtId="0" fontId="9" fillId="0" borderId="26" xfId="3" applyFont="1" applyBorder="1">
      <alignment vertical="center"/>
    </xf>
    <xf numFmtId="177" fontId="5" fillId="0" borderId="35" xfId="2" applyNumberFormat="1" applyFont="1" applyFill="1" applyBorder="1" applyAlignment="1">
      <alignment horizontal="right" vertical="center"/>
    </xf>
    <xf numFmtId="177" fontId="5" fillId="0" borderId="1" xfId="2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right" vertical="center"/>
    </xf>
    <xf numFmtId="177" fontId="5" fillId="0" borderId="7" xfId="3" applyNumberFormat="1" applyFont="1" applyBorder="1" applyAlignment="1">
      <alignment horizontal="center" vertical="center"/>
    </xf>
    <xf numFmtId="177" fontId="5" fillId="0" borderId="7" xfId="3" applyNumberFormat="1" applyFont="1" applyBorder="1">
      <alignment vertical="center"/>
    </xf>
    <xf numFmtId="177" fontId="5" fillId="0" borderId="6" xfId="3" applyNumberFormat="1" applyFont="1" applyBorder="1" applyAlignment="1">
      <alignment horizontal="center" vertical="center"/>
    </xf>
    <xf numFmtId="177" fontId="5" fillId="0" borderId="7" xfId="3" applyNumberFormat="1" applyBorder="1">
      <alignment vertical="center"/>
    </xf>
    <xf numFmtId="177" fontId="5" fillId="0" borderId="1" xfId="3" applyNumberFormat="1" applyBorder="1">
      <alignment vertical="center"/>
    </xf>
    <xf numFmtId="177" fontId="5" fillId="0" borderId="14" xfId="3" applyNumberFormat="1" applyBorder="1" applyAlignment="1">
      <alignment horizontal="right" vertical="center"/>
    </xf>
    <xf numFmtId="177" fontId="5" fillId="0" borderId="7" xfId="3" applyNumberFormat="1" applyBorder="1" applyAlignment="1">
      <alignment horizontal="center" vertical="center"/>
    </xf>
    <xf numFmtId="0" fontId="5" fillId="0" borderId="6" xfId="3" applyBorder="1">
      <alignment vertical="center"/>
    </xf>
    <xf numFmtId="0" fontId="5" fillId="0" borderId="7" xfId="3" applyBorder="1">
      <alignment vertical="center"/>
    </xf>
    <xf numFmtId="0" fontId="5" fillId="0" borderId="8" xfId="3" applyBorder="1">
      <alignment vertical="center"/>
    </xf>
    <xf numFmtId="0" fontId="5" fillId="0" borderId="26" xfId="3" applyBorder="1">
      <alignment vertical="center"/>
    </xf>
    <xf numFmtId="177" fontId="9" fillId="0" borderId="7" xfId="3" applyNumberFormat="1" applyFont="1" applyFill="1" applyBorder="1" applyAlignment="1">
      <alignment horizontal="right" vertical="center"/>
    </xf>
    <xf numFmtId="0" fontId="49" fillId="0" borderId="1" xfId="0" applyNumberFormat="1" applyFont="1" applyFill="1" applyBorder="1" applyAlignment="1">
      <alignment horizontal="center" vertical="center" wrapText="1"/>
    </xf>
    <xf numFmtId="177" fontId="9" fillId="0" borderId="6" xfId="3" applyNumberFormat="1" applyFont="1" applyFill="1" applyBorder="1" applyAlignment="1">
      <alignment horizontal="center" vertical="center"/>
    </xf>
    <xf numFmtId="0" fontId="50" fillId="0" borderId="1" xfId="0" applyNumberFormat="1" applyFont="1" applyFill="1" applyBorder="1" applyAlignment="1">
      <alignment horizontal="right" vertical="center" wrapText="1"/>
    </xf>
    <xf numFmtId="177" fontId="5" fillId="0" borderId="7" xfId="3" applyNumberFormat="1" applyFont="1" applyBorder="1" applyAlignment="1">
      <alignment horizontal="right" vertical="center"/>
    </xf>
    <xf numFmtId="177" fontId="5" fillId="0" borderId="14" xfId="3" applyNumberFormat="1" applyFont="1" applyBorder="1" applyAlignment="1">
      <alignment horizontal="right" vertical="center"/>
    </xf>
    <xf numFmtId="177" fontId="0" fillId="0" borderId="7" xfId="3" applyNumberFormat="1" applyFont="1" applyBorder="1" applyAlignment="1">
      <alignment horizontal="center" vertical="center"/>
    </xf>
    <xf numFmtId="177" fontId="0" fillId="0" borderId="7" xfId="3" applyNumberFormat="1" applyFont="1" applyBorder="1">
      <alignment vertical="center"/>
    </xf>
    <xf numFmtId="177" fontId="5" fillId="0" borderId="6" xfId="3" applyNumberFormat="1" applyBorder="1" applyAlignment="1">
      <alignment horizontal="center" vertical="center"/>
    </xf>
    <xf numFmtId="0" fontId="36" fillId="0" borderId="1" xfId="0" applyFont="1" applyFill="1" applyBorder="1" applyAlignment="1">
      <alignment horizontal="justify" vertical="center" wrapText="1"/>
    </xf>
    <xf numFmtId="0" fontId="9" fillId="0" borderId="6" xfId="3" applyFont="1" applyFill="1" applyBorder="1">
      <alignment vertical="center"/>
    </xf>
    <xf numFmtId="0" fontId="9" fillId="0" borderId="7" xfId="3" applyFont="1" applyFill="1" applyBorder="1">
      <alignment vertical="center"/>
    </xf>
    <xf numFmtId="0" fontId="9" fillId="0" borderId="26" xfId="3" applyFont="1" applyFill="1" applyBorder="1">
      <alignment vertical="center"/>
    </xf>
    <xf numFmtId="0" fontId="36" fillId="0" borderId="0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left" vertical="center"/>
    </xf>
    <xf numFmtId="177" fontId="11" fillId="0" borderId="7" xfId="3" applyNumberFormat="1" applyFont="1" applyBorder="1">
      <alignment vertical="center"/>
    </xf>
    <xf numFmtId="177" fontId="11" fillId="0" borderId="6" xfId="3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justify" vertical="center" wrapText="1"/>
    </xf>
    <xf numFmtId="0" fontId="52" fillId="0" borderId="1" xfId="0" applyFont="1" applyBorder="1" applyAlignment="1">
      <alignment horizontal="center" vertical="center" wrapText="1"/>
    </xf>
    <xf numFmtId="0" fontId="11" fillId="0" borderId="6" xfId="3" applyFont="1" applyBorder="1">
      <alignment vertical="center"/>
    </xf>
    <xf numFmtId="0" fontId="11" fillId="0" borderId="7" xfId="3" applyFont="1" applyBorder="1">
      <alignment vertical="center"/>
    </xf>
    <xf numFmtId="0" fontId="11" fillId="0" borderId="26" xfId="3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5" fillId="0" borderId="0" xfId="3">
      <alignment vertical="center"/>
    </xf>
    <xf numFmtId="0" fontId="0" fillId="0" borderId="1" xfId="0" applyFont="1" applyBorder="1" applyAlignment="1">
      <alignment horizontal="center" vertical="center" wrapText="1"/>
    </xf>
    <xf numFmtId="177" fontId="4" fillId="0" borderId="6" xfId="2" applyNumberFormat="1" applyFont="1" applyBorder="1" applyAlignment="1">
      <alignment horizontal="center" vertical="center"/>
    </xf>
    <xf numFmtId="177" fontId="4" fillId="0" borderId="7" xfId="2" applyNumberFormat="1" applyFont="1" applyBorder="1">
      <alignment vertical="center"/>
    </xf>
    <xf numFmtId="177" fontId="9" fillId="0" borderId="6" xfId="2" applyNumberFormat="1" applyFont="1" applyBorder="1" applyAlignment="1">
      <alignment vertical="center"/>
    </xf>
    <xf numFmtId="177" fontId="9" fillId="0" borderId="7" xfId="2" applyNumberFormat="1" applyFont="1" applyBorder="1" applyAlignment="1">
      <alignment vertical="center"/>
    </xf>
    <xf numFmtId="0" fontId="19" fillId="0" borderId="1" xfId="0" applyFont="1" applyBorder="1" applyAlignment="1" applyProtection="1">
      <alignment horizontal="center" vertical="center" wrapText="1"/>
    </xf>
    <xf numFmtId="177" fontId="11" fillId="0" borderId="7" xfId="2" applyNumberFormat="1" applyFont="1" applyBorder="1">
      <alignment vertical="center"/>
    </xf>
    <xf numFmtId="177" fontId="11" fillId="0" borderId="6" xfId="2" applyNumberFormat="1" applyFont="1" applyBorder="1" applyAlignment="1">
      <alignment horizontal="center" vertical="center"/>
    </xf>
    <xf numFmtId="177" fontId="11" fillId="0" borderId="6" xfId="2" applyNumberFormat="1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77" fontId="11" fillId="0" borderId="7" xfId="2" applyNumberFormat="1" applyFont="1" applyBorder="1" applyAlignment="1">
      <alignment vertical="center"/>
    </xf>
    <xf numFmtId="0" fontId="11" fillId="0" borderId="6" xfId="2" applyFont="1" applyBorder="1">
      <alignment vertical="center"/>
    </xf>
    <xf numFmtId="0" fontId="11" fillId="0" borderId="7" xfId="2" applyFont="1" applyBorder="1">
      <alignment vertical="center"/>
    </xf>
    <xf numFmtId="0" fontId="11" fillId="0" borderId="26" xfId="2" applyFont="1" applyBorder="1">
      <alignment vertical="center"/>
    </xf>
    <xf numFmtId="177" fontId="7" fillId="0" borderId="7" xfId="2" applyNumberFormat="1" applyFill="1" applyBorder="1">
      <alignment vertical="center"/>
    </xf>
    <xf numFmtId="177" fontId="7" fillId="0" borderId="6" xfId="2" applyNumberFormat="1" applyFill="1" applyBorder="1" applyAlignment="1">
      <alignment horizontal="center" vertical="center"/>
    </xf>
    <xf numFmtId="177" fontId="4" fillId="0" borderId="6" xfId="2" applyNumberFormat="1" applyFont="1" applyFill="1" applyBorder="1" applyAlignment="1">
      <alignment horizontal="center" vertical="center"/>
    </xf>
    <xf numFmtId="177" fontId="53" fillId="0" borderId="7" xfId="2" applyNumberFormat="1" applyFont="1" applyBorder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7" fillId="0" borderId="0" xfId="2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177" fontId="7" fillId="0" borderId="1" xfId="2" applyNumberForma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/>
    </xf>
    <xf numFmtId="177" fontId="9" fillId="0" borderId="6" xfId="2" applyNumberFormat="1" applyFont="1" applyFill="1" applyBorder="1" applyAlignment="1">
      <alignment horizontal="center" vertical="center"/>
    </xf>
    <xf numFmtId="0" fontId="9" fillId="0" borderId="6" xfId="2" applyFont="1" applyFill="1" applyBorder="1">
      <alignment vertical="center"/>
    </xf>
    <xf numFmtId="0" fontId="9" fillId="0" borderId="7" xfId="2" applyFont="1" applyFill="1" applyBorder="1">
      <alignment vertical="center"/>
    </xf>
    <xf numFmtId="0" fontId="9" fillId="0" borderId="26" xfId="2" applyFont="1" applyFill="1" applyBorder="1">
      <alignment vertical="center"/>
    </xf>
    <xf numFmtId="0" fontId="0" fillId="0" borderId="2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41" fontId="11" fillId="0" borderId="7" xfId="0" applyNumberFormat="1" applyFont="1" applyFill="1" applyBorder="1" applyAlignment="1">
      <alignment horizontal="center" vertical="center" wrapText="1"/>
    </xf>
    <xf numFmtId="176" fontId="11" fillId="14" borderId="1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14" borderId="35" xfId="0" applyNumberFormat="1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 wrapText="1"/>
    </xf>
    <xf numFmtId="0" fontId="11" fillId="14" borderId="2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41" fontId="11" fillId="0" borderId="1" xfId="0" applyNumberFormat="1" applyFont="1" applyFill="1" applyBorder="1" applyAlignment="1">
      <alignment horizontal="center" vertical="center" wrapText="1"/>
    </xf>
    <xf numFmtId="41" fontId="7" fillId="10" borderId="7" xfId="2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179" fontId="0" fillId="0" borderId="1" xfId="0" applyNumberFormat="1" applyFill="1" applyBorder="1" applyAlignment="1">
      <alignment horizontal="center" vertical="center"/>
    </xf>
    <xf numFmtId="177" fontId="3" fillId="0" borderId="7" xfId="2" applyNumberFormat="1" applyFont="1" applyFill="1" applyBorder="1">
      <alignment vertical="center"/>
    </xf>
    <xf numFmtId="177" fontId="3" fillId="0" borderId="6" xfId="2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 shrinkToFit="1"/>
    </xf>
    <xf numFmtId="179" fontId="9" fillId="0" borderId="1" xfId="0" applyNumberFormat="1" applyFont="1" applyFill="1" applyBorder="1" applyAlignment="1">
      <alignment horizontal="center" vertical="center"/>
    </xf>
    <xf numFmtId="177" fontId="3" fillId="0" borderId="38" xfId="4" applyNumberFormat="1" applyFont="1" applyFill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7" fillId="0" borderId="0" xfId="2" applyFill="1" applyAlignment="1">
      <alignment horizontal="center" vertical="center"/>
    </xf>
    <xf numFmtId="0" fontId="0" fillId="0" borderId="1" xfId="0" applyFont="1" applyFill="1" applyBorder="1" applyAlignment="1">
      <alignment horizontal="justify" vertical="center" wrapText="1"/>
    </xf>
    <xf numFmtId="177" fontId="0" fillId="0" borderId="7" xfId="2" applyNumberFormat="1" applyFont="1" applyFill="1" applyBorder="1">
      <alignment vertical="center"/>
    </xf>
    <xf numFmtId="179" fontId="0" fillId="0" borderId="1" xfId="0" applyNumberFormat="1" applyFont="1" applyFill="1" applyBorder="1" applyAlignment="1">
      <alignment horizontal="center" vertical="center"/>
    </xf>
    <xf numFmtId="177" fontId="7" fillId="0" borderId="7" xfId="2" applyNumberFormat="1" applyFill="1" applyBorder="1" applyAlignment="1">
      <alignment vertical="center"/>
    </xf>
    <xf numFmtId="177" fontId="0" fillId="0" borderId="7" xfId="2" applyNumberFormat="1" applyFont="1" applyFill="1" applyBorder="1" applyAlignment="1">
      <alignment horizontal="right" vertical="center"/>
    </xf>
    <xf numFmtId="177" fontId="0" fillId="0" borderId="7" xfId="2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 shrinkToFit="1"/>
    </xf>
    <xf numFmtId="177" fontId="3" fillId="0" borderId="38" xfId="4" applyNumberFormat="1" applyFont="1" applyFill="1" applyAlignment="1">
      <alignment horizontal="center" vertical="center"/>
    </xf>
    <xf numFmtId="0" fontId="36" fillId="0" borderId="38" xfId="4" applyFont="1" applyFill="1" applyAlignment="1">
      <alignment horizontal="justify" vertical="center" wrapText="1"/>
    </xf>
    <xf numFmtId="0" fontId="7" fillId="10" borderId="6" xfId="2" applyNumberFormat="1" applyFill="1" applyBorder="1" applyAlignment="1">
      <alignment horizontal="center" vertical="center"/>
    </xf>
    <xf numFmtId="0" fontId="11" fillId="14" borderId="1" xfId="0" applyNumberFormat="1" applyFont="1" applyFill="1" applyBorder="1" applyAlignment="1">
      <alignment horizontal="center" vertical="center"/>
    </xf>
    <xf numFmtId="41" fontId="11" fillId="0" borderId="26" xfId="0" applyNumberFormat="1" applyFont="1" applyFill="1" applyBorder="1" applyAlignment="1">
      <alignment horizontal="center" vertical="center" wrapText="1"/>
    </xf>
    <xf numFmtId="176" fontId="11" fillId="14" borderId="35" xfId="0" applyNumberFormat="1" applyFont="1" applyFill="1" applyBorder="1" applyAlignment="1">
      <alignment horizontal="center" vertical="center"/>
    </xf>
    <xf numFmtId="0" fontId="18" fillId="4" borderId="44" xfId="0" applyFont="1" applyFill="1" applyBorder="1" applyAlignment="1">
      <alignment horizontal="center" vertical="center" wrapText="1"/>
    </xf>
    <xf numFmtId="176" fontId="11" fillId="7" borderId="43" xfId="0" applyNumberFormat="1" applyFont="1" applyFill="1" applyBorder="1" applyAlignment="1">
      <alignment horizontal="center" vertical="center" wrapText="1"/>
    </xf>
    <xf numFmtId="41" fontId="11" fillId="0" borderId="21" xfId="0" applyNumberFormat="1" applyFont="1" applyFill="1" applyBorder="1" applyAlignment="1">
      <alignment horizontal="center" vertical="center" wrapText="1"/>
    </xf>
    <xf numFmtId="41" fontId="11" fillId="0" borderId="4" xfId="0" applyNumberFormat="1" applyFont="1" applyFill="1" applyBorder="1" applyAlignment="1">
      <alignment horizontal="center" vertical="center" wrapText="1"/>
    </xf>
    <xf numFmtId="176" fontId="11" fillId="7" borderId="44" xfId="0" applyNumberFormat="1" applyFont="1" applyFill="1" applyBorder="1" applyAlignment="1">
      <alignment horizontal="center" vertical="center" wrapText="1"/>
    </xf>
    <xf numFmtId="176" fontId="11" fillId="14" borderId="3" xfId="0" applyNumberFormat="1" applyFont="1" applyFill="1" applyBorder="1" applyAlignment="1">
      <alignment horizontal="center" vertical="center"/>
    </xf>
    <xf numFmtId="176" fontId="11" fillId="14" borderId="46" xfId="0" applyNumberFormat="1" applyFont="1" applyFill="1" applyBorder="1" applyAlignment="1">
      <alignment horizontal="center" vertical="center"/>
    </xf>
    <xf numFmtId="176" fontId="11" fillId="14" borderId="4" xfId="0" applyNumberFormat="1" applyFont="1" applyFill="1" applyBorder="1" applyAlignment="1">
      <alignment horizontal="center" vertical="center"/>
    </xf>
    <xf numFmtId="0" fontId="11" fillId="14" borderId="4" xfId="0" applyNumberFormat="1" applyFont="1" applyFill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55" fillId="5" borderId="15" xfId="0" applyFont="1" applyFill="1" applyBorder="1" applyAlignment="1">
      <alignment horizontal="center" vertical="center"/>
    </xf>
    <xf numFmtId="0" fontId="55" fillId="5" borderId="11" xfId="0" applyFont="1" applyFill="1" applyBorder="1" applyAlignment="1">
      <alignment horizontal="center" vertical="center"/>
    </xf>
    <xf numFmtId="0" fontId="55" fillId="5" borderId="16" xfId="0" applyFont="1" applyFill="1" applyBorder="1" applyAlignment="1">
      <alignment horizontal="center" vertical="center"/>
    </xf>
    <xf numFmtId="0" fontId="55" fillId="5" borderId="17" xfId="0" applyFont="1" applyFill="1" applyBorder="1" applyAlignment="1">
      <alignment horizontal="center" vertical="center"/>
    </xf>
    <xf numFmtId="0" fontId="55" fillId="5" borderId="34" xfId="0" applyFont="1" applyFill="1" applyBorder="1" applyAlignment="1">
      <alignment horizontal="center" vertical="center"/>
    </xf>
    <xf numFmtId="176" fontId="54" fillId="2" borderId="6" xfId="0" applyNumberFormat="1" applyFont="1" applyFill="1" applyBorder="1" applyAlignment="1">
      <alignment horizontal="center" vertical="center" wrapText="1"/>
    </xf>
    <xf numFmtId="176" fontId="54" fillId="2" borderId="7" xfId="0" applyNumberFormat="1" applyFont="1" applyFill="1" applyBorder="1" applyAlignment="1">
      <alignment horizontal="center" vertical="center" wrapText="1"/>
    </xf>
    <xf numFmtId="176" fontId="54" fillId="2" borderId="14" xfId="0" applyNumberFormat="1" applyFont="1" applyFill="1" applyBorder="1" applyAlignment="1">
      <alignment horizontal="center" vertical="center" wrapText="1"/>
    </xf>
    <xf numFmtId="176" fontId="54" fillId="2" borderId="26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176" fontId="17" fillId="7" borderId="8" xfId="0" applyNumberFormat="1" applyFont="1" applyFill="1" applyBorder="1" applyAlignment="1">
      <alignment horizontal="center" vertical="center" wrapText="1"/>
    </xf>
    <xf numFmtId="0" fontId="14" fillId="6" borderId="48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 wrapText="1"/>
    </xf>
    <xf numFmtId="176" fontId="17" fillId="7" borderId="19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19" fillId="0" borderId="21" xfId="0" applyFont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176" fontId="13" fillId="4" borderId="42" xfId="0" applyNumberFormat="1" applyFont="1" applyFill="1" applyBorder="1" applyAlignment="1">
      <alignment horizontal="center" vertical="center" wrapText="1"/>
    </xf>
    <xf numFmtId="176" fontId="13" fillId="4" borderId="43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49" fontId="11" fillId="3" borderId="16" xfId="0" applyNumberFormat="1" applyFont="1" applyFill="1" applyBorder="1" applyAlignment="1">
      <alignment horizontal="center" vertical="center" wrapText="1"/>
    </xf>
    <xf numFmtId="49" fontId="11" fillId="3" borderId="19" xfId="0" applyNumberFormat="1" applyFont="1" applyFill="1" applyBorder="1" applyAlignment="1">
      <alignment horizontal="center" vertical="center"/>
    </xf>
    <xf numFmtId="49" fontId="11" fillId="3" borderId="16" xfId="0" applyNumberFormat="1" applyFont="1" applyFill="1" applyBorder="1" applyAlignment="1">
      <alignment horizontal="center" vertical="center"/>
    </xf>
    <xf numFmtId="49" fontId="11" fillId="3" borderId="34" xfId="0" applyNumberFormat="1" applyFont="1" applyFill="1" applyBorder="1" applyAlignment="1">
      <alignment horizontal="center" vertical="center"/>
    </xf>
    <xf numFmtId="49" fontId="11" fillId="3" borderId="39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49" fontId="11" fillId="3" borderId="19" xfId="0" applyNumberFormat="1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28" fillId="8" borderId="11" xfId="2" applyFont="1" applyFill="1" applyBorder="1" applyAlignment="1">
      <alignment horizontal="left" vertical="center"/>
    </xf>
    <xf numFmtId="0" fontId="28" fillId="8" borderId="31" xfId="2" applyFont="1" applyFill="1" applyBorder="1" applyAlignment="1">
      <alignment horizontal="left" vertical="center"/>
    </xf>
    <xf numFmtId="0" fontId="28" fillId="8" borderId="23" xfId="2" applyFont="1" applyFill="1" applyBorder="1" applyAlignment="1">
      <alignment horizontal="left" vertical="center"/>
    </xf>
    <xf numFmtId="0" fontId="28" fillId="8" borderId="0" xfId="2" applyFont="1" applyFill="1" applyBorder="1" applyAlignment="1">
      <alignment horizontal="left" vertical="center"/>
    </xf>
    <xf numFmtId="0" fontId="28" fillId="8" borderId="32" xfId="2" applyFont="1" applyFill="1" applyBorder="1" applyAlignment="1">
      <alignment horizontal="left" vertical="center"/>
    </xf>
    <xf numFmtId="0" fontId="28" fillId="8" borderId="24" xfId="2" applyFont="1" applyFill="1" applyBorder="1" applyAlignment="1">
      <alignment horizontal="left" vertical="center"/>
    </xf>
    <xf numFmtId="0" fontId="28" fillId="8" borderId="10" xfId="2" applyFont="1" applyFill="1" applyBorder="1" applyAlignment="1">
      <alignment horizontal="left" vertical="center"/>
    </xf>
    <xf numFmtId="0" fontId="28" fillId="8" borderId="33" xfId="2" applyFont="1" applyFill="1" applyBorder="1" applyAlignment="1">
      <alignment horizontal="left" vertical="center"/>
    </xf>
    <xf numFmtId="0" fontId="6" fillId="13" borderId="9" xfId="2" applyFont="1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34" fillId="8" borderId="25" xfId="2" applyFont="1" applyFill="1" applyBorder="1" applyAlignment="1">
      <alignment vertical="top" wrapText="1"/>
    </xf>
    <xf numFmtId="0" fontId="25" fillId="8" borderId="11" xfId="2" applyFont="1" applyFill="1" applyBorder="1" applyAlignment="1">
      <alignment vertical="top"/>
    </xf>
    <xf numFmtId="0" fontId="25" fillId="8" borderId="24" xfId="2" applyFont="1" applyFill="1" applyBorder="1" applyAlignment="1">
      <alignment vertical="top"/>
    </xf>
    <xf numFmtId="0" fontId="25" fillId="8" borderId="10" xfId="2" applyFont="1" applyFill="1" applyBorder="1" applyAlignment="1">
      <alignment vertical="top"/>
    </xf>
    <xf numFmtId="0" fontId="32" fillId="15" borderId="22" xfId="2" applyFont="1" applyFill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15" fillId="15" borderId="22" xfId="0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177" fontId="7" fillId="0" borderId="14" xfId="2" applyNumberFormat="1" applyBorder="1" applyAlignment="1">
      <alignment horizontal="center" vertical="center"/>
    </xf>
    <xf numFmtId="177" fontId="9" fillId="0" borderId="14" xfId="3" applyNumberFormat="1" applyFont="1" applyBorder="1" applyAlignment="1">
      <alignment horizontal="center" vertical="center"/>
    </xf>
    <xf numFmtId="177" fontId="5" fillId="0" borderId="14" xfId="3" applyNumberForma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18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0" fillId="18" borderId="21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176" fontId="11" fillId="14" borderId="53" xfId="0" applyNumberFormat="1" applyFont="1" applyFill="1" applyBorder="1" applyAlignment="1">
      <alignment horizontal="center" vertical="center"/>
    </xf>
    <xf numFmtId="0" fontId="11" fillId="14" borderId="53" xfId="0" applyNumberFormat="1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 wrapText="1"/>
    </xf>
    <xf numFmtId="0" fontId="11" fillId="14" borderId="45" xfId="0" applyFont="1" applyFill="1" applyBorder="1" applyAlignment="1">
      <alignment horizontal="center" vertical="center" wrapText="1"/>
    </xf>
    <xf numFmtId="0" fontId="24" fillId="9" borderId="35" xfId="2" applyFont="1" applyFill="1" applyBorder="1" applyAlignment="1">
      <alignment vertical="center" wrapText="1"/>
    </xf>
    <xf numFmtId="0" fontId="30" fillId="3" borderId="14" xfId="2" applyFont="1" applyFill="1" applyBorder="1" applyAlignment="1">
      <alignment horizontal="left" vertical="center" wrapText="1"/>
    </xf>
    <xf numFmtId="177" fontId="5" fillId="0" borderId="14" xfId="2" applyNumberFormat="1" applyFont="1" applyBorder="1" applyAlignment="1">
      <alignment horizontal="center" vertical="center" shrinkToFit="1"/>
    </xf>
    <xf numFmtId="177" fontId="5" fillId="0" borderId="14" xfId="2" applyNumberFormat="1" applyFont="1" applyFill="1" applyBorder="1" applyAlignment="1">
      <alignment horizontal="center" vertical="center" shrinkToFit="1"/>
    </xf>
    <xf numFmtId="177" fontId="5" fillId="0" borderId="14" xfId="3" applyNumberFormat="1" applyFont="1" applyFill="1" applyBorder="1" applyAlignment="1">
      <alignment horizontal="center" vertical="center" shrinkToFit="1"/>
    </xf>
    <xf numFmtId="177" fontId="9" fillId="0" borderId="14" xfId="2" applyNumberFormat="1" applyFont="1" applyBorder="1" applyAlignment="1">
      <alignment horizontal="center" vertical="center" shrinkToFit="1"/>
    </xf>
    <xf numFmtId="177" fontId="9" fillId="0" borderId="14" xfId="3" applyNumberFormat="1" applyFont="1" applyBorder="1" applyAlignment="1">
      <alignment horizontal="center" vertical="center" shrinkToFit="1"/>
    </xf>
    <xf numFmtId="177" fontId="5" fillId="0" borderId="14" xfId="3" applyNumberFormat="1" applyFont="1" applyBorder="1" applyAlignment="1">
      <alignment horizontal="center" vertical="center" shrinkToFit="1"/>
    </xf>
    <xf numFmtId="49" fontId="9" fillId="0" borderId="14" xfId="3" applyNumberFormat="1" applyFont="1" applyFill="1" applyBorder="1" applyAlignment="1">
      <alignment horizontal="center" vertical="center" shrinkToFit="1"/>
    </xf>
    <xf numFmtId="177" fontId="9" fillId="0" borderId="14" xfId="3" applyNumberFormat="1" applyFont="1" applyFill="1" applyBorder="1" applyAlignment="1">
      <alignment horizontal="center" vertical="center" shrinkToFit="1"/>
    </xf>
    <xf numFmtId="177" fontId="11" fillId="0" borderId="14" xfId="3" applyNumberFormat="1" applyFont="1" applyBorder="1" applyAlignment="1">
      <alignment horizontal="center" vertical="center" shrinkToFit="1"/>
    </xf>
    <xf numFmtId="177" fontId="3" fillId="0" borderId="14" xfId="2" applyNumberFormat="1" applyFont="1" applyFill="1" applyBorder="1" applyAlignment="1">
      <alignment horizontal="center" vertical="center" shrinkToFit="1"/>
    </xf>
    <xf numFmtId="177" fontId="9" fillId="0" borderId="14" xfId="2" applyNumberFormat="1" applyFont="1" applyFill="1" applyBorder="1" applyAlignment="1">
      <alignment horizontal="center" vertical="center" shrinkToFit="1"/>
    </xf>
    <xf numFmtId="177" fontId="4" fillId="0" borderId="14" xfId="2" applyNumberFormat="1" applyFont="1" applyBorder="1" applyAlignment="1">
      <alignment horizontal="center" vertical="center" shrinkToFit="1"/>
    </xf>
    <xf numFmtId="177" fontId="11" fillId="0" borderId="14" xfId="2" applyNumberFormat="1" applyFont="1" applyBorder="1" applyAlignment="1">
      <alignment horizontal="center" vertical="center" shrinkToFit="1"/>
    </xf>
    <xf numFmtId="177" fontId="4" fillId="0" borderId="14" xfId="2" applyNumberFormat="1" applyFont="1" applyFill="1" applyBorder="1" applyAlignment="1">
      <alignment horizontal="center" vertical="center" shrinkToFit="1"/>
    </xf>
    <xf numFmtId="177" fontId="2" fillId="0" borderId="35" xfId="2" applyNumberFormat="1" applyFont="1" applyBorder="1" applyAlignment="1">
      <alignment horizontal="center" vertical="center" shrinkToFit="1"/>
    </xf>
    <xf numFmtId="0" fontId="48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24" fillId="9" borderId="40" xfId="2" applyFont="1" applyFill="1" applyBorder="1" applyAlignment="1">
      <alignment horizontal="center" vertical="center"/>
    </xf>
    <xf numFmtId="0" fontId="24" fillId="9" borderId="2" xfId="2" applyFont="1" applyFill="1" applyBorder="1" applyAlignment="1">
      <alignment horizontal="center" vertical="center"/>
    </xf>
    <xf numFmtId="0" fontId="24" fillId="9" borderId="41" xfId="2" applyFont="1" applyFill="1" applyBorder="1" applyAlignment="1">
      <alignment horizontal="center" vertical="center" wrapText="1"/>
    </xf>
    <xf numFmtId="0" fontId="13" fillId="3" borderId="3" xfId="2" applyFont="1" applyFill="1" applyBorder="1" applyAlignment="1">
      <alignment horizontal="center" vertical="center"/>
    </xf>
    <xf numFmtId="0" fontId="13" fillId="3" borderId="21" xfId="2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48" fillId="0" borderId="21" xfId="0" applyNumberFormat="1" applyFont="1" applyFill="1" applyBorder="1" applyAlignment="1">
      <alignment horizontal="center" vertical="center" wrapText="1"/>
    </xf>
    <xf numFmtId="179" fontId="0" fillId="0" borderId="21" xfId="0" applyNumberFormat="1" applyFill="1" applyBorder="1" applyAlignment="1">
      <alignment horizontal="center" vertical="center"/>
    </xf>
    <xf numFmtId="179" fontId="9" fillId="0" borderId="21" xfId="0" applyNumberFormat="1" applyFont="1" applyFill="1" applyBorder="1" applyAlignment="1">
      <alignment horizontal="center" vertical="center"/>
    </xf>
    <xf numFmtId="179" fontId="0" fillId="0" borderId="21" xfId="0" applyNumberFormat="1" applyFont="1" applyFill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 wrapText="1"/>
    </xf>
    <xf numFmtId="0" fontId="1" fillId="0" borderId="0" xfId="2" applyFont="1">
      <alignment vertical="center"/>
    </xf>
    <xf numFmtId="0" fontId="11" fillId="3" borderId="39" xfId="0" applyFont="1" applyFill="1" applyBorder="1" applyAlignment="1">
      <alignment horizontal="center" vertical="center" wrapText="1"/>
    </xf>
    <xf numFmtId="0" fontId="11" fillId="0" borderId="40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horizontal="center" vertical="center" wrapText="1"/>
    </xf>
    <xf numFmtId="176" fontId="11" fillId="14" borderId="2" xfId="0" applyNumberFormat="1" applyFont="1" applyFill="1" applyBorder="1" applyAlignment="1">
      <alignment horizontal="center" vertical="center"/>
    </xf>
    <xf numFmtId="0" fontId="11" fillId="14" borderId="2" xfId="0" applyNumberFormat="1" applyFont="1" applyFill="1" applyBorder="1" applyAlignment="1">
      <alignment horizontal="center" vertical="center"/>
    </xf>
    <xf numFmtId="0" fontId="11" fillId="14" borderId="41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1" fillId="14" borderId="21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1" fillId="14" borderId="45" xfId="0" applyNumberFormat="1" applyFont="1" applyFill="1" applyBorder="1" applyAlignment="1">
      <alignment horizontal="center" vertical="center"/>
    </xf>
    <xf numFmtId="41" fontId="11" fillId="0" borderId="16" xfId="0" applyNumberFormat="1" applyFont="1" applyFill="1" applyBorder="1" applyAlignment="1">
      <alignment horizontal="center" vertical="center" wrapText="1"/>
    </xf>
    <xf numFmtId="41" fontId="11" fillId="0" borderId="34" xfId="0" applyNumberFormat="1" applyFont="1" applyFill="1" applyBorder="1" applyAlignment="1">
      <alignment horizontal="center" vertical="center" wrapText="1"/>
    </xf>
    <xf numFmtId="41" fontId="11" fillId="0" borderId="45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5" xfId="0" applyFont="1" applyFill="1" applyBorder="1" applyAlignment="1">
      <alignment horizontal="center" vertical="center" wrapText="1"/>
    </xf>
    <xf numFmtId="41" fontId="0" fillId="0" borderId="4" xfId="5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2" fillId="15" borderId="27" xfId="2" applyFont="1" applyFill="1" applyBorder="1" applyAlignment="1">
      <alignment horizontal="left" vertical="center"/>
    </xf>
    <xf numFmtId="0" fontId="25" fillId="8" borderId="23" xfId="2" applyFont="1" applyFill="1" applyBorder="1" applyAlignment="1">
      <alignment vertical="top"/>
    </xf>
    <xf numFmtId="0" fontId="25" fillId="8" borderId="0" xfId="2" applyFont="1" applyFill="1" applyBorder="1" applyAlignment="1">
      <alignment vertical="top"/>
    </xf>
    <xf numFmtId="0" fontId="24" fillId="9" borderId="3" xfId="2" applyFont="1" applyFill="1" applyBorder="1" applyAlignment="1">
      <alignment horizontal="center" vertical="center"/>
    </xf>
    <xf numFmtId="0" fontId="24" fillId="9" borderId="21" xfId="2" applyFont="1" applyFill="1" applyBorder="1" applyAlignment="1">
      <alignment horizontal="center" vertical="center" wrapText="1"/>
    </xf>
    <xf numFmtId="0" fontId="7" fillId="0" borderId="46" xfId="2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1" fillId="15" borderId="55" xfId="2" applyFont="1" applyFill="1" applyBorder="1" applyAlignment="1">
      <alignment horizontal="left" vertical="center"/>
    </xf>
    <xf numFmtId="0" fontId="31" fillId="15" borderId="56" xfId="2" applyFont="1" applyFill="1" applyBorder="1" applyAlignment="1">
      <alignment horizontal="left" vertical="center"/>
    </xf>
    <xf numFmtId="0" fontId="31" fillId="15" borderId="57" xfId="2" applyFont="1" applyFill="1" applyBorder="1" applyAlignment="1">
      <alignment horizontal="left" vertical="center"/>
    </xf>
    <xf numFmtId="0" fontId="31" fillId="15" borderId="22" xfId="2" applyFont="1" applyFill="1" applyBorder="1" applyAlignment="1">
      <alignment horizontal="left" vertical="center"/>
    </xf>
    <xf numFmtId="0" fontId="31" fillId="15" borderId="27" xfId="2" applyFont="1" applyFill="1" applyBorder="1" applyAlignment="1">
      <alignment horizontal="left" vertical="center"/>
    </xf>
    <xf numFmtId="0" fontId="31" fillId="15" borderId="30" xfId="2" applyFont="1" applyFill="1" applyBorder="1" applyAlignment="1">
      <alignment horizontal="left" vertical="center"/>
    </xf>
    <xf numFmtId="176" fontId="11" fillId="7" borderId="42" xfId="0" applyNumberFormat="1" applyFont="1" applyFill="1" applyBorder="1" applyAlignment="1">
      <alignment horizontal="center" vertical="center" wrapText="1"/>
    </xf>
    <xf numFmtId="176" fontId="11" fillId="14" borderId="54" xfId="0" applyNumberFormat="1" applyFont="1" applyFill="1" applyBorder="1" applyAlignment="1">
      <alignment horizontal="center" vertical="center"/>
    </xf>
    <xf numFmtId="0" fontId="11" fillId="14" borderId="54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41" xfId="0" applyFont="1" applyFill="1" applyBorder="1" applyAlignment="1">
      <alignment horizontal="center" vertical="center" wrapText="1"/>
    </xf>
    <xf numFmtId="176" fontId="10" fillId="4" borderId="22" xfId="0" applyNumberFormat="1" applyFont="1" applyFill="1" applyBorder="1" applyAlignment="1">
      <alignment horizontal="center" vertical="center" wrapText="1"/>
    </xf>
    <xf numFmtId="176" fontId="10" fillId="4" borderId="52" xfId="0" applyNumberFormat="1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176" fontId="11" fillId="7" borderId="27" xfId="0" applyNumberFormat="1" applyFont="1" applyFill="1" applyBorder="1" applyAlignment="1">
      <alignment horizontal="center" vertical="center" wrapText="1"/>
    </xf>
    <xf numFmtId="176" fontId="11" fillId="7" borderId="50" xfId="0" applyNumberFormat="1" applyFont="1" applyFill="1" applyBorder="1" applyAlignment="1">
      <alignment horizontal="center" vertical="center" wrapText="1"/>
    </xf>
    <xf numFmtId="176" fontId="11" fillId="7" borderId="58" xfId="0" applyNumberFormat="1" applyFont="1" applyFill="1" applyBorder="1" applyAlignment="1">
      <alignment horizontal="center" vertical="center" wrapText="1"/>
    </xf>
    <xf numFmtId="176" fontId="11" fillId="14" borderId="40" xfId="0" applyNumberFormat="1" applyFont="1" applyFill="1" applyBorder="1" applyAlignment="1">
      <alignment horizontal="center" vertical="center"/>
    </xf>
    <xf numFmtId="176" fontId="11" fillId="14" borderId="41" xfId="0" applyNumberFormat="1" applyFont="1" applyFill="1" applyBorder="1" applyAlignment="1">
      <alignment horizontal="center" vertical="center"/>
    </xf>
    <xf numFmtId="176" fontId="11" fillId="14" borderId="21" xfId="0" applyNumberFormat="1" applyFont="1" applyFill="1" applyBorder="1" applyAlignment="1">
      <alignment horizontal="center" vertical="center"/>
    </xf>
    <xf numFmtId="176" fontId="11" fillId="14" borderId="45" xfId="0" applyNumberFormat="1" applyFont="1" applyFill="1" applyBorder="1" applyAlignment="1">
      <alignment horizontal="center" vertical="center"/>
    </xf>
    <xf numFmtId="176" fontId="9" fillId="3" borderId="31" xfId="0" applyNumberFormat="1" applyFont="1" applyFill="1" applyBorder="1" applyAlignment="1">
      <alignment horizontal="center" vertical="center"/>
    </xf>
    <xf numFmtId="176" fontId="9" fillId="3" borderId="32" xfId="0" applyNumberFormat="1" applyFont="1" applyFill="1" applyBorder="1" applyAlignment="1">
      <alignment horizontal="center" vertical="center"/>
    </xf>
    <xf numFmtId="176" fontId="0" fillId="3" borderId="47" xfId="0" applyNumberFormat="1" applyFont="1" applyFill="1" applyBorder="1" applyAlignment="1">
      <alignment horizontal="center" vertical="center"/>
    </xf>
    <xf numFmtId="0" fontId="11" fillId="19" borderId="30" xfId="0" applyNumberFormat="1" applyFont="1" applyFill="1" applyBorder="1" applyAlignment="1">
      <alignment horizontal="center" vertical="center"/>
    </xf>
    <xf numFmtId="0" fontId="11" fillId="19" borderId="36" xfId="0" applyNumberFormat="1" applyFont="1" applyFill="1" applyBorder="1" applyAlignment="1">
      <alignment horizontal="center" vertical="center"/>
    </xf>
    <xf numFmtId="0" fontId="11" fillId="0" borderId="47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0" fontId="0" fillId="3" borderId="40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/>
    </xf>
    <xf numFmtId="49" fontId="11" fillId="3" borderId="41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49" fontId="11" fillId="3" borderId="21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0" fillId="3" borderId="46" xfId="0" applyFont="1" applyFill="1" applyBorder="1" applyAlignment="1">
      <alignment horizontal="center" vertical="center"/>
    </xf>
    <xf numFmtId="49" fontId="11" fillId="3" borderId="4" xfId="0" applyNumberFormat="1" applyFont="1" applyFill="1" applyBorder="1" applyAlignment="1">
      <alignment horizontal="center" vertical="center"/>
    </xf>
    <xf numFmtId="49" fontId="11" fillId="3" borderId="45" xfId="0" applyNumberFormat="1" applyFont="1" applyFill="1" applyBorder="1" applyAlignment="1">
      <alignment horizontal="center" vertical="center"/>
    </xf>
    <xf numFmtId="176" fontId="9" fillId="3" borderId="11" xfId="0" applyNumberFormat="1" applyFont="1" applyFill="1" applyBorder="1" applyAlignment="1">
      <alignment horizontal="center" vertical="center"/>
    </xf>
    <xf numFmtId="176" fontId="9" fillId="3" borderId="0" xfId="0" applyNumberFormat="1" applyFont="1" applyFill="1" applyBorder="1" applyAlignment="1">
      <alignment horizontal="center" vertical="center"/>
    </xf>
    <xf numFmtId="176" fontId="0" fillId="3" borderId="51" xfId="0" applyNumberFormat="1" applyFont="1" applyFill="1" applyBorder="1" applyAlignment="1">
      <alignment horizontal="center" vertical="center"/>
    </xf>
    <xf numFmtId="0" fontId="20" fillId="19" borderId="30" xfId="0" applyNumberFormat="1" applyFont="1" applyFill="1" applyBorder="1" applyAlignment="1">
      <alignment horizontal="center" vertical="center"/>
    </xf>
    <xf numFmtId="0" fontId="20" fillId="19" borderId="36" xfId="0" applyNumberFormat="1" applyFont="1" applyFill="1" applyBorder="1" applyAlignment="1">
      <alignment horizontal="center" vertical="center"/>
    </xf>
    <xf numFmtId="0" fontId="20" fillId="19" borderId="47" xfId="0" applyNumberFormat="1" applyFont="1" applyFill="1" applyBorder="1" applyAlignment="1">
      <alignment horizontal="center" vertical="center"/>
    </xf>
  </cellXfs>
  <cellStyles count="6">
    <cellStyle name="메모" xfId="4" builtinId="10"/>
    <cellStyle name="쉼표 [0]" xfId="5" builtinId="6"/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colors>
    <mruColors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image" Target="../media/image44.emf"/><Relationship Id="rId18" Type="http://schemas.openxmlformats.org/officeDocument/2006/relationships/image" Target="../media/image49.emf"/><Relationship Id="rId3" Type="http://schemas.openxmlformats.org/officeDocument/2006/relationships/image" Target="../media/image34.emf"/><Relationship Id="rId21" Type="http://schemas.openxmlformats.org/officeDocument/2006/relationships/image" Target="../media/image52.emf"/><Relationship Id="rId7" Type="http://schemas.openxmlformats.org/officeDocument/2006/relationships/image" Target="../media/image38.emf"/><Relationship Id="rId12" Type="http://schemas.openxmlformats.org/officeDocument/2006/relationships/image" Target="../media/image43.emf"/><Relationship Id="rId17" Type="http://schemas.openxmlformats.org/officeDocument/2006/relationships/image" Target="../media/image48.emf"/><Relationship Id="rId25" Type="http://schemas.openxmlformats.org/officeDocument/2006/relationships/image" Target="../media/image56.emf"/><Relationship Id="rId2" Type="http://schemas.openxmlformats.org/officeDocument/2006/relationships/image" Target="../media/image33.emf"/><Relationship Id="rId16" Type="http://schemas.openxmlformats.org/officeDocument/2006/relationships/image" Target="../media/image47.emf"/><Relationship Id="rId20" Type="http://schemas.openxmlformats.org/officeDocument/2006/relationships/image" Target="../media/image51.emf"/><Relationship Id="rId1" Type="http://schemas.openxmlformats.org/officeDocument/2006/relationships/image" Target="../media/image32.emf"/><Relationship Id="rId6" Type="http://schemas.openxmlformats.org/officeDocument/2006/relationships/image" Target="../media/image37.emf"/><Relationship Id="rId11" Type="http://schemas.openxmlformats.org/officeDocument/2006/relationships/image" Target="../media/image42.emf"/><Relationship Id="rId24" Type="http://schemas.openxmlformats.org/officeDocument/2006/relationships/image" Target="../media/image55.emf"/><Relationship Id="rId5" Type="http://schemas.openxmlformats.org/officeDocument/2006/relationships/image" Target="../media/image36.emf"/><Relationship Id="rId15" Type="http://schemas.openxmlformats.org/officeDocument/2006/relationships/image" Target="../media/image46.emf"/><Relationship Id="rId23" Type="http://schemas.openxmlformats.org/officeDocument/2006/relationships/image" Target="../media/image54.emf"/><Relationship Id="rId10" Type="http://schemas.openxmlformats.org/officeDocument/2006/relationships/image" Target="../media/image41.emf"/><Relationship Id="rId19" Type="http://schemas.openxmlformats.org/officeDocument/2006/relationships/image" Target="../media/image50.emf"/><Relationship Id="rId4" Type="http://schemas.openxmlformats.org/officeDocument/2006/relationships/image" Target="../media/image35.emf"/><Relationship Id="rId9" Type="http://schemas.openxmlformats.org/officeDocument/2006/relationships/image" Target="../media/image40.emf"/><Relationship Id="rId14" Type="http://schemas.openxmlformats.org/officeDocument/2006/relationships/image" Target="../media/image45.emf"/><Relationship Id="rId22" Type="http://schemas.openxmlformats.org/officeDocument/2006/relationships/image" Target="../media/image5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5" Type="http://schemas.openxmlformats.org/officeDocument/2006/relationships/image" Target="../media/image31.emf"/><Relationship Id="rId4" Type="http://schemas.openxmlformats.org/officeDocument/2006/relationships/image" Target="../media/image3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9.emf"/><Relationship Id="rId2" Type="http://schemas.openxmlformats.org/officeDocument/2006/relationships/image" Target="../media/image58.emf"/><Relationship Id="rId1" Type="http://schemas.openxmlformats.org/officeDocument/2006/relationships/image" Target="../media/image57.emf"/><Relationship Id="rId5" Type="http://schemas.openxmlformats.org/officeDocument/2006/relationships/image" Target="../media/image61.emf"/><Relationship Id="rId4" Type="http://schemas.openxmlformats.org/officeDocument/2006/relationships/image" Target="../media/image6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33618</xdr:colOff>
      <xdr:row>4</xdr:row>
      <xdr:rowOff>38100</xdr:rowOff>
    </xdr:from>
    <xdr:to>
      <xdr:col>5</xdr:col>
      <xdr:colOff>1819275</xdr:colOff>
      <xdr:row>4</xdr:row>
      <xdr:rowOff>997323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956"/>
        <a:stretch/>
      </xdr:blipFill>
      <xdr:spPr bwMode="auto">
        <a:xfrm>
          <a:off x="4157943" y="2619375"/>
          <a:ext cx="1785657" cy="959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33617</xdr:colOff>
      <xdr:row>4</xdr:row>
      <xdr:rowOff>47625</xdr:rowOff>
    </xdr:from>
    <xdr:to>
      <xdr:col>6</xdr:col>
      <xdr:colOff>1781174</xdr:colOff>
      <xdr:row>4</xdr:row>
      <xdr:rowOff>1008530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424"/>
        <a:stretch/>
      </xdr:blipFill>
      <xdr:spPr bwMode="auto">
        <a:xfrm>
          <a:off x="6005792" y="2628900"/>
          <a:ext cx="1747557" cy="960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22411</xdr:colOff>
      <xdr:row>4</xdr:row>
      <xdr:rowOff>38100</xdr:rowOff>
    </xdr:from>
    <xdr:to>
      <xdr:col>7</xdr:col>
      <xdr:colOff>1781174</xdr:colOff>
      <xdr:row>4</xdr:row>
      <xdr:rowOff>1029261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559"/>
        <a:stretch/>
      </xdr:blipFill>
      <xdr:spPr bwMode="auto">
        <a:xfrm>
          <a:off x="7823386" y="2619375"/>
          <a:ext cx="1758763" cy="991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19051</xdr:colOff>
      <xdr:row>4</xdr:row>
      <xdr:rowOff>38100</xdr:rowOff>
    </xdr:from>
    <xdr:to>
      <xdr:col>8</xdr:col>
      <xdr:colOff>2581275</xdr:colOff>
      <xdr:row>5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070"/>
        <a:stretch/>
      </xdr:blipFill>
      <xdr:spPr bwMode="auto">
        <a:xfrm>
          <a:off x="9629776" y="2619375"/>
          <a:ext cx="2562224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28574</xdr:colOff>
      <xdr:row>4</xdr:row>
      <xdr:rowOff>38101</xdr:rowOff>
    </xdr:from>
    <xdr:to>
      <xdr:col>9</xdr:col>
      <xdr:colOff>2209799</xdr:colOff>
      <xdr:row>4</xdr:row>
      <xdr:rowOff>1038225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512"/>
        <a:stretch/>
      </xdr:blipFill>
      <xdr:spPr bwMode="auto">
        <a:xfrm>
          <a:off x="12249149" y="2619376"/>
          <a:ext cx="2181225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4</xdr:row>
      <xdr:rowOff>66675</xdr:rowOff>
    </xdr:from>
    <xdr:to>
      <xdr:col>10</xdr:col>
      <xdr:colOff>1714500</xdr:colOff>
      <xdr:row>4</xdr:row>
      <xdr:rowOff>1019175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04"/>
        <a:stretch/>
      </xdr:blipFill>
      <xdr:spPr bwMode="auto">
        <a:xfrm>
          <a:off x="14487525" y="2647950"/>
          <a:ext cx="16954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38099</xdr:colOff>
      <xdr:row>4</xdr:row>
      <xdr:rowOff>57150</xdr:rowOff>
    </xdr:from>
    <xdr:to>
      <xdr:col>11</xdr:col>
      <xdr:colOff>2105024</xdr:colOff>
      <xdr:row>4</xdr:row>
      <xdr:rowOff>1047750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45"/>
        <a:stretch/>
      </xdr:blipFill>
      <xdr:spPr bwMode="auto">
        <a:xfrm>
          <a:off x="16249649" y="2638425"/>
          <a:ext cx="20669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28575</xdr:colOff>
      <xdr:row>4</xdr:row>
      <xdr:rowOff>38100</xdr:rowOff>
    </xdr:from>
    <xdr:to>
      <xdr:col>12</xdr:col>
      <xdr:colOff>1876425</xdr:colOff>
      <xdr:row>4</xdr:row>
      <xdr:rowOff>1028699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290"/>
        <a:stretch/>
      </xdr:blipFill>
      <xdr:spPr bwMode="auto">
        <a:xfrm>
          <a:off x="18364200" y="2619375"/>
          <a:ext cx="1847850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38101</xdr:colOff>
      <xdr:row>4</xdr:row>
      <xdr:rowOff>38100</xdr:rowOff>
    </xdr:from>
    <xdr:to>
      <xdr:col>13</xdr:col>
      <xdr:colOff>1895475</xdr:colOff>
      <xdr:row>4</xdr:row>
      <xdr:rowOff>1019175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000"/>
        <a:stretch/>
      </xdr:blipFill>
      <xdr:spPr bwMode="auto">
        <a:xfrm>
          <a:off x="20288251" y="2619375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38100</xdr:colOff>
      <xdr:row>4</xdr:row>
      <xdr:rowOff>19051</xdr:rowOff>
    </xdr:from>
    <xdr:to>
      <xdr:col>14</xdr:col>
      <xdr:colOff>2000250</xdr:colOff>
      <xdr:row>4</xdr:row>
      <xdr:rowOff>1038225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324"/>
        <a:stretch/>
      </xdr:blipFill>
      <xdr:spPr bwMode="auto">
        <a:xfrm>
          <a:off x="22221825" y="2600326"/>
          <a:ext cx="1962150" cy="1019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57150</xdr:colOff>
      <xdr:row>4</xdr:row>
      <xdr:rowOff>47626</xdr:rowOff>
    </xdr:from>
    <xdr:to>
      <xdr:col>15</xdr:col>
      <xdr:colOff>2686050</xdr:colOff>
      <xdr:row>4</xdr:row>
      <xdr:rowOff>1038226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24260175" y="2628901"/>
          <a:ext cx="26289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4</xdr:row>
      <xdr:rowOff>47626</xdr:rowOff>
    </xdr:from>
    <xdr:to>
      <xdr:col>16</xdr:col>
      <xdr:colOff>2647950</xdr:colOff>
      <xdr:row>4</xdr:row>
      <xdr:rowOff>1038226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455"/>
        <a:stretch/>
      </xdr:blipFill>
      <xdr:spPr bwMode="auto">
        <a:xfrm>
          <a:off x="26955750" y="2628901"/>
          <a:ext cx="260985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28575</xdr:colOff>
      <xdr:row>4</xdr:row>
      <xdr:rowOff>47625</xdr:rowOff>
    </xdr:from>
    <xdr:to>
      <xdr:col>17</xdr:col>
      <xdr:colOff>2619375</xdr:colOff>
      <xdr:row>4</xdr:row>
      <xdr:rowOff>1028700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29632275" y="2628900"/>
          <a:ext cx="259080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28575</xdr:colOff>
      <xdr:row>4</xdr:row>
      <xdr:rowOff>47625</xdr:rowOff>
    </xdr:from>
    <xdr:to>
      <xdr:col>18</xdr:col>
      <xdr:colOff>2638425</xdr:colOff>
      <xdr:row>4</xdr:row>
      <xdr:rowOff>1019175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32308800" y="2628900"/>
          <a:ext cx="260985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19050</xdr:colOff>
      <xdr:row>4</xdr:row>
      <xdr:rowOff>66675</xdr:rowOff>
    </xdr:from>
    <xdr:to>
      <xdr:col>19</xdr:col>
      <xdr:colOff>2000250</xdr:colOff>
      <xdr:row>4</xdr:row>
      <xdr:rowOff>962025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619"/>
        <a:stretch/>
      </xdr:blipFill>
      <xdr:spPr bwMode="auto">
        <a:xfrm>
          <a:off x="36023550" y="2647950"/>
          <a:ext cx="19812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38100</xdr:colOff>
      <xdr:row>4</xdr:row>
      <xdr:rowOff>57150</xdr:rowOff>
    </xdr:from>
    <xdr:to>
      <xdr:col>20</xdr:col>
      <xdr:colOff>2076450</xdr:colOff>
      <xdr:row>4</xdr:row>
      <xdr:rowOff>1038225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295"/>
        <a:stretch/>
      </xdr:blipFill>
      <xdr:spPr bwMode="auto">
        <a:xfrm>
          <a:off x="37004625" y="2638425"/>
          <a:ext cx="203835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19051</xdr:colOff>
      <xdr:row>4</xdr:row>
      <xdr:rowOff>47626</xdr:rowOff>
    </xdr:from>
    <xdr:to>
      <xdr:col>21</xdr:col>
      <xdr:colOff>2009775</xdr:colOff>
      <xdr:row>4</xdr:row>
      <xdr:rowOff>1038225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443"/>
        <a:stretch/>
      </xdr:blipFill>
      <xdr:spPr bwMode="auto">
        <a:xfrm>
          <a:off x="39100126" y="2628901"/>
          <a:ext cx="199072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38100</xdr:colOff>
      <xdr:row>4</xdr:row>
      <xdr:rowOff>19050</xdr:rowOff>
    </xdr:from>
    <xdr:to>
      <xdr:col>22</xdr:col>
      <xdr:colOff>2152650</xdr:colOff>
      <xdr:row>4</xdr:row>
      <xdr:rowOff>1019175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55" t="-2857" r="17728" b="2857"/>
        <a:stretch/>
      </xdr:blipFill>
      <xdr:spPr bwMode="auto">
        <a:xfrm>
          <a:off x="41167050" y="2600325"/>
          <a:ext cx="211455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28575</xdr:colOff>
      <xdr:row>4</xdr:row>
      <xdr:rowOff>66676</xdr:rowOff>
    </xdr:from>
    <xdr:to>
      <xdr:col>23</xdr:col>
      <xdr:colOff>1971675</xdr:colOff>
      <xdr:row>4</xdr:row>
      <xdr:rowOff>1019176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6990"/>
        <a:stretch/>
      </xdr:blipFill>
      <xdr:spPr bwMode="auto">
        <a:xfrm>
          <a:off x="44415075" y="2647951"/>
          <a:ext cx="19431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38100</xdr:colOff>
      <xdr:row>4</xdr:row>
      <xdr:rowOff>28575</xdr:rowOff>
    </xdr:from>
    <xdr:to>
      <xdr:col>24</xdr:col>
      <xdr:colOff>1714500</xdr:colOff>
      <xdr:row>4</xdr:row>
      <xdr:rowOff>1028700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543"/>
        <a:stretch/>
      </xdr:blipFill>
      <xdr:spPr bwMode="auto">
        <a:xfrm>
          <a:off x="46424850" y="2609850"/>
          <a:ext cx="16764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38101</xdr:colOff>
      <xdr:row>4</xdr:row>
      <xdr:rowOff>28576</xdr:rowOff>
    </xdr:from>
    <xdr:to>
      <xdr:col>25</xdr:col>
      <xdr:colOff>2047875</xdr:colOff>
      <xdr:row>4</xdr:row>
      <xdr:rowOff>1038225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71"/>
        <a:stretch/>
      </xdr:blipFill>
      <xdr:spPr bwMode="auto">
        <a:xfrm>
          <a:off x="48148876" y="2609851"/>
          <a:ext cx="2009774" cy="1009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66674</xdr:colOff>
          <xdr:row>4</xdr:row>
          <xdr:rowOff>47625</xdr:rowOff>
        </xdr:from>
        <xdr:to>
          <xdr:col>26</xdr:col>
          <xdr:colOff>1752599</xdr:colOff>
          <xdr:row>5</xdr:row>
          <xdr:rowOff>0</xdr:rowOff>
        </xdr:to>
        <xdr:pic>
          <xdr:nvPicPr>
            <xdr:cNvPr id="31" name="그림 30">
              <a:extLst>
                <a:ext uri="{FF2B5EF4-FFF2-40B4-BE49-F238E27FC236}">
                  <a16:creationId xmlns:a16="http://schemas.microsoft.com/office/drawing/2014/main" xmlns="" id="{00000000-0008-0000-0200-00001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69:$C$170" spid="_x0000_s25014"/>
                </a:ext>
              </a:extLst>
            </xdr:cNvPicPr>
          </xdr:nvPicPr>
          <xdr:blipFill>
            <a:blip xmlns:r="http://schemas.openxmlformats.org/officeDocument/2006/relationships" r:embed="rId22"/>
            <a:srcRect/>
            <a:stretch>
              <a:fillRect/>
            </a:stretch>
          </xdr:blipFill>
          <xdr:spPr bwMode="auto">
            <a:xfrm>
              <a:off x="50282474" y="2628900"/>
              <a:ext cx="1685925" cy="1009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4</xdr:row>
          <xdr:rowOff>57150</xdr:rowOff>
        </xdr:from>
        <xdr:to>
          <xdr:col>27</xdr:col>
          <xdr:colOff>1628775</xdr:colOff>
          <xdr:row>5</xdr:row>
          <xdr:rowOff>0</xdr:rowOff>
        </xdr:to>
        <xdr:pic>
          <xdr:nvPicPr>
            <xdr:cNvPr id="32" name="그림 31">
              <a:extLst>
                <a:ext uri="{FF2B5EF4-FFF2-40B4-BE49-F238E27FC236}">
                  <a16:creationId xmlns:a16="http://schemas.microsoft.com/office/drawing/2014/main" xmlns="" id="{00000000-0008-0000-0200-00002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73:$C$174" spid="_x0000_s25015"/>
                </a:ext>
              </a:extLst>
            </xdr:cNvPicPr>
          </xdr:nvPicPr>
          <xdr:blipFill>
            <a:blip xmlns:r="http://schemas.openxmlformats.org/officeDocument/2006/relationships" r:embed="rId23"/>
            <a:srcRect/>
            <a:stretch>
              <a:fillRect/>
            </a:stretch>
          </xdr:blipFill>
          <xdr:spPr bwMode="auto">
            <a:xfrm>
              <a:off x="52016025" y="2638425"/>
              <a:ext cx="1619250" cy="1000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4</xdr:row>
          <xdr:rowOff>47625</xdr:rowOff>
        </xdr:from>
        <xdr:to>
          <xdr:col>28</xdr:col>
          <xdr:colOff>1695450</xdr:colOff>
          <xdr:row>4</xdr:row>
          <xdr:rowOff>1038225</xdr:rowOff>
        </xdr:to>
        <xdr:pic>
          <xdr:nvPicPr>
            <xdr:cNvPr id="34" name="그림 33">
              <a:extLst>
                <a:ext uri="{FF2B5EF4-FFF2-40B4-BE49-F238E27FC236}">
                  <a16:creationId xmlns:a16="http://schemas.microsoft.com/office/drawing/2014/main" xmlns="" id="{00000000-0008-0000-0200-00002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77:$C$178" spid="_x0000_s25016"/>
                </a:ext>
              </a:extLst>
            </xdr:cNvPicPr>
          </xdr:nvPicPr>
          <xdr:blipFill>
            <a:blip xmlns:r="http://schemas.openxmlformats.org/officeDocument/2006/relationships" r:embed="rId24"/>
            <a:srcRect/>
            <a:stretch>
              <a:fillRect/>
            </a:stretch>
          </xdr:blipFill>
          <xdr:spPr bwMode="auto">
            <a:xfrm>
              <a:off x="53682900" y="2628900"/>
              <a:ext cx="16668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47625</xdr:rowOff>
        </xdr:from>
        <xdr:to>
          <xdr:col>29</xdr:col>
          <xdr:colOff>1800225</xdr:colOff>
          <xdr:row>4</xdr:row>
          <xdr:rowOff>1038225</xdr:rowOff>
        </xdr:to>
        <xdr:pic>
          <xdr:nvPicPr>
            <xdr:cNvPr id="36" name="그림 35">
              <a:extLst>
                <a:ext uri="{FF2B5EF4-FFF2-40B4-BE49-F238E27FC236}">
                  <a16:creationId xmlns:a16="http://schemas.microsoft.com/office/drawing/2014/main" xmlns="" id="{00000000-0008-0000-0200-00002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81:$C$182" spid="_x0000_s25017"/>
                </a:ext>
              </a:extLst>
            </xdr:cNvPicPr>
          </xdr:nvPicPr>
          <xdr:blipFill>
            <a:blip xmlns:r="http://schemas.openxmlformats.org/officeDocument/2006/relationships" r:embed="rId25"/>
            <a:srcRect/>
            <a:stretch>
              <a:fillRect/>
            </a:stretch>
          </xdr:blipFill>
          <xdr:spPr bwMode="auto">
            <a:xfrm>
              <a:off x="55397400" y="2628900"/>
              <a:ext cx="17811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4</xdr:row>
          <xdr:rowOff>28576</xdr:rowOff>
        </xdr:from>
        <xdr:to>
          <xdr:col>30</xdr:col>
          <xdr:colOff>1800225</xdr:colOff>
          <xdr:row>4</xdr:row>
          <xdr:rowOff>1028700</xdr:rowOff>
        </xdr:to>
        <xdr:pic>
          <xdr:nvPicPr>
            <xdr:cNvPr id="38" name="그림 37">
              <a:extLst>
                <a:ext uri="{FF2B5EF4-FFF2-40B4-BE49-F238E27FC236}">
                  <a16:creationId xmlns:a16="http://schemas.microsoft.com/office/drawing/2014/main" xmlns="" id="{00000000-0008-0000-0200-00002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85:$C$186" spid="_x0000_s25018"/>
                </a:ext>
              </a:extLst>
            </xdr:cNvPicPr>
          </xdr:nvPicPr>
          <xdr:blipFill>
            <a:blip xmlns:r="http://schemas.openxmlformats.org/officeDocument/2006/relationships" r:embed="rId26"/>
            <a:srcRect/>
            <a:stretch>
              <a:fillRect/>
            </a:stretch>
          </xdr:blipFill>
          <xdr:spPr bwMode="auto">
            <a:xfrm>
              <a:off x="57216675" y="2609851"/>
              <a:ext cx="1781175" cy="100012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4</xdr:row>
      <xdr:rowOff>38101</xdr:rowOff>
    </xdr:from>
    <xdr:to>
      <xdr:col>5</xdr:col>
      <xdr:colOff>2047875</xdr:colOff>
      <xdr:row>4</xdr:row>
      <xdr:rowOff>1028701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4152900" y="2619376"/>
          <a:ext cx="20193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38100</xdr:colOff>
      <xdr:row>4</xdr:row>
      <xdr:rowOff>38099</xdr:rowOff>
    </xdr:from>
    <xdr:to>
      <xdr:col>7</xdr:col>
      <xdr:colOff>1</xdr:colOff>
      <xdr:row>4</xdr:row>
      <xdr:rowOff>1019174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881"/>
        <a:stretch/>
      </xdr:blipFill>
      <xdr:spPr bwMode="auto">
        <a:xfrm>
          <a:off x="6419850" y="2619374"/>
          <a:ext cx="1762125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4</xdr:row>
      <xdr:rowOff>44032</xdr:rowOff>
    </xdr:from>
    <xdr:to>
      <xdr:col>7</xdr:col>
      <xdr:colOff>1931458</xdr:colOff>
      <xdr:row>4</xdr:row>
      <xdr:rowOff>1019175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56"/>
        <a:stretch/>
      </xdr:blipFill>
      <xdr:spPr bwMode="auto">
        <a:xfrm>
          <a:off x="8486775" y="2625307"/>
          <a:ext cx="1895475" cy="97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38101</xdr:colOff>
      <xdr:row>4</xdr:row>
      <xdr:rowOff>47625</xdr:rowOff>
    </xdr:from>
    <xdr:to>
      <xdr:col>8</xdr:col>
      <xdr:colOff>2495550</xdr:colOff>
      <xdr:row>4</xdr:row>
      <xdr:rowOff>1028700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1643"/>
        <a:stretch/>
      </xdr:blipFill>
      <xdr:spPr bwMode="auto">
        <a:xfrm>
          <a:off x="10106026" y="2628900"/>
          <a:ext cx="2457449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19050</xdr:colOff>
      <xdr:row>4</xdr:row>
      <xdr:rowOff>38101</xdr:rowOff>
    </xdr:from>
    <xdr:to>
      <xdr:col>9</xdr:col>
      <xdr:colOff>2371725</xdr:colOff>
      <xdr:row>4</xdr:row>
      <xdr:rowOff>1047751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45"/>
        <a:stretch/>
      </xdr:blipFill>
      <xdr:spPr bwMode="auto">
        <a:xfrm>
          <a:off x="12439650" y="2619376"/>
          <a:ext cx="2352675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47626</xdr:colOff>
      <xdr:row>4</xdr:row>
      <xdr:rowOff>38101</xdr:rowOff>
    </xdr:from>
    <xdr:to>
      <xdr:col>10</xdr:col>
      <xdr:colOff>2381250</xdr:colOff>
      <xdr:row>4</xdr:row>
      <xdr:rowOff>1038225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931"/>
        <a:stretch/>
      </xdr:blipFill>
      <xdr:spPr bwMode="auto">
        <a:xfrm>
          <a:off x="14868526" y="2619376"/>
          <a:ext cx="2333624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19049</xdr:colOff>
      <xdr:row>4</xdr:row>
      <xdr:rowOff>38101</xdr:rowOff>
    </xdr:from>
    <xdr:to>
      <xdr:col>11</xdr:col>
      <xdr:colOff>2371724</xdr:colOff>
      <xdr:row>4</xdr:row>
      <xdr:rowOff>1019175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784"/>
        <a:stretch/>
      </xdr:blipFill>
      <xdr:spPr bwMode="auto">
        <a:xfrm>
          <a:off x="17230724" y="2619376"/>
          <a:ext cx="2352675" cy="981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38101</xdr:colOff>
      <xdr:row>4</xdr:row>
      <xdr:rowOff>47625</xdr:rowOff>
    </xdr:from>
    <xdr:to>
      <xdr:col>12</xdr:col>
      <xdr:colOff>1895475</xdr:colOff>
      <xdr:row>4</xdr:row>
      <xdr:rowOff>1028700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59"/>
        <a:stretch/>
      </xdr:blipFill>
      <xdr:spPr bwMode="auto">
        <a:xfrm>
          <a:off x="19640551" y="2628900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38101</xdr:colOff>
      <xdr:row>4</xdr:row>
      <xdr:rowOff>38100</xdr:rowOff>
    </xdr:from>
    <xdr:to>
      <xdr:col>13</xdr:col>
      <xdr:colOff>2152650</xdr:colOff>
      <xdr:row>4</xdr:row>
      <xdr:rowOff>1028700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00"/>
        <a:stretch/>
      </xdr:blipFill>
      <xdr:spPr bwMode="auto">
        <a:xfrm>
          <a:off x="21555076" y="2619375"/>
          <a:ext cx="211454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28575</xdr:colOff>
      <xdr:row>4</xdr:row>
      <xdr:rowOff>19051</xdr:rowOff>
    </xdr:from>
    <xdr:to>
      <xdr:col>14</xdr:col>
      <xdr:colOff>2543175</xdr:colOff>
      <xdr:row>4</xdr:row>
      <xdr:rowOff>1038225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36"/>
        <a:stretch/>
      </xdr:blipFill>
      <xdr:spPr bwMode="auto">
        <a:xfrm>
          <a:off x="23736300" y="2600326"/>
          <a:ext cx="2514600" cy="1019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28575</xdr:colOff>
      <xdr:row>4</xdr:row>
      <xdr:rowOff>38101</xdr:rowOff>
    </xdr:from>
    <xdr:to>
      <xdr:col>15</xdr:col>
      <xdr:colOff>2676525</xdr:colOff>
      <xdr:row>4</xdr:row>
      <xdr:rowOff>1038225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348"/>
        <a:stretch/>
      </xdr:blipFill>
      <xdr:spPr bwMode="auto">
        <a:xfrm>
          <a:off x="26317575" y="2619376"/>
          <a:ext cx="2647950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4</xdr:row>
      <xdr:rowOff>47626</xdr:rowOff>
    </xdr:from>
    <xdr:to>
      <xdr:col>16</xdr:col>
      <xdr:colOff>2647950</xdr:colOff>
      <xdr:row>4</xdr:row>
      <xdr:rowOff>1038226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10"/>
        <a:stretch/>
      </xdr:blipFill>
      <xdr:spPr bwMode="auto">
        <a:xfrm>
          <a:off x="29022675" y="2628901"/>
          <a:ext cx="26289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19050</xdr:colOff>
      <xdr:row>4</xdr:row>
      <xdr:rowOff>38100</xdr:rowOff>
    </xdr:from>
    <xdr:to>
      <xdr:col>17</xdr:col>
      <xdr:colOff>2647950</xdr:colOff>
      <xdr:row>4</xdr:row>
      <xdr:rowOff>1038225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70"/>
        <a:stretch/>
      </xdr:blipFill>
      <xdr:spPr bwMode="auto">
        <a:xfrm>
          <a:off x="31708725" y="2619375"/>
          <a:ext cx="26289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19050</xdr:colOff>
      <xdr:row>4</xdr:row>
      <xdr:rowOff>47626</xdr:rowOff>
    </xdr:from>
    <xdr:to>
      <xdr:col>18</xdr:col>
      <xdr:colOff>2628900</xdr:colOff>
      <xdr:row>4</xdr:row>
      <xdr:rowOff>1019176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151"/>
        <a:stretch/>
      </xdr:blipFill>
      <xdr:spPr bwMode="auto">
        <a:xfrm>
          <a:off x="34385250" y="2628901"/>
          <a:ext cx="260985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28574</xdr:colOff>
      <xdr:row>4</xdr:row>
      <xdr:rowOff>47624</xdr:rowOff>
    </xdr:from>
    <xdr:to>
      <xdr:col>19</xdr:col>
      <xdr:colOff>1981199</xdr:colOff>
      <xdr:row>4</xdr:row>
      <xdr:rowOff>1009649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377"/>
        <a:stretch/>
      </xdr:blipFill>
      <xdr:spPr bwMode="auto">
        <a:xfrm>
          <a:off x="37061774" y="2628899"/>
          <a:ext cx="1952625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9526</xdr:colOff>
      <xdr:row>4</xdr:row>
      <xdr:rowOff>47624</xdr:rowOff>
    </xdr:from>
    <xdr:to>
      <xdr:col>21</xdr:col>
      <xdr:colOff>0</xdr:colOff>
      <xdr:row>4</xdr:row>
      <xdr:rowOff>1028699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89" r="11574"/>
        <a:stretch/>
      </xdr:blipFill>
      <xdr:spPr bwMode="auto">
        <a:xfrm>
          <a:off x="39062026" y="2628899"/>
          <a:ext cx="210502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47624</xdr:colOff>
      <xdr:row>4</xdr:row>
      <xdr:rowOff>57150</xdr:rowOff>
    </xdr:from>
    <xdr:to>
      <xdr:col>21</xdr:col>
      <xdr:colOff>2019299</xdr:colOff>
      <xdr:row>4</xdr:row>
      <xdr:rowOff>1047750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41214674" y="2638425"/>
          <a:ext cx="197167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47625</xdr:colOff>
      <xdr:row>4</xdr:row>
      <xdr:rowOff>28576</xdr:rowOff>
    </xdr:from>
    <xdr:to>
      <xdr:col>22</xdr:col>
      <xdr:colOff>2152650</xdr:colOff>
      <xdr:row>4</xdr:row>
      <xdr:rowOff>1019176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61"/>
        <a:stretch/>
      </xdr:blipFill>
      <xdr:spPr bwMode="auto">
        <a:xfrm>
          <a:off x="43262550" y="2609851"/>
          <a:ext cx="21050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38101</xdr:colOff>
      <xdr:row>4</xdr:row>
      <xdr:rowOff>47625</xdr:rowOff>
    </xdr:from>
    <xdr:to>
      <xdr:col>23</xdr:col>
      <xdr:colOff>1952625</xdr:colOff>
      <xdr:row>4</xdr:row>
      <xdr:rowOff>995155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00" r="11499"/>
        <a:stretch/>
      </xdr:blipFill>
      <xdr:spPr bwMode="auto">
        <a:xfrm>
          <a:off x="45453301" y="2628900"/>
          <a:ext cx="1914524" cy="94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28574</xdr:colOff>
      <xdr:row>4</xdr:row>
      <xdr:rowOff>28574</xdr:rowOff>
    </xdr:from>
    <xdr:to>
      <xdr:col>24</xdr:col>
      <xdr:colOff>1885949</xdr:colOff>
      <xdr:row>4</xdr:row>
      <xdr:rowOff>1047749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25"/>
        <a:stretch/>
      </xdr:blipFill>
      <xdr:spPr bwMode="auto">
        <a:xfrm>
          <a:off x="47444024" y="2609849"/>
          <a:ext cx="185737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10583</xdr:colOff>
          <xdr:row>3</xdr:row>
          <xdr:rowOff>528107</xdr:rowOff>
        </xdr:from>
        <xdr:to>
          <xdr:col>25</xdr:col>
          <xdr:colOff>1991783</xdr:colOff>
          <xdr:row>4</xdr:row>
          <xdr:rowOff>1037165</xdr:rowOff>
        </xdr:to>
        <xdr:pic>
          <xdr:nvPicPr>
            <xdr:cNvPr id="50" name="그림 49">
              <a:extLst>
                <a:ext uri="{FF2B5EF4-FFF2-40B4-BE49-F238E27FC236}">
                  <a16:creationId xmlns:a16="http://schemas.microsoft.com/office/drawing/2014/main" xmlns="" id="{00000000-0008-0000-0300-00003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0:$C$171" spid="_x0000_s23404"/>
                </a:ext>
              </a:extLst>
            </xdr:cNvPicPr>
          </xdr:nvPicPr>
          <xdr:blipFill>
            <a:blip xmlns:r="http://schemas.openxmlformats.org/officeDocument/2006/relationships" r:embed="rId21"/>
            <a:srcRect/>
            <a:stretch>
              <a:fillRect/>
            </a:stretch>
          </xdr:blipFill>
          <xdr:spPr bwMode="auto">
            <a:xfrm>
              <a:off x="50747083" y="2591857"/>
              <a:ext cx="1981200" cy="1038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19049</xdr:rowOff>
        </xdr:from>
        <xdr:to>
          <xdr:col>26</xdr:col>
          <xdr:colOff>1743075</xdr:colOff>
          <xdr:row>4</xdr:row>
          <xdr:rowOff>1057274</xdr:rowOff>
        </xdr:to>
        <xdr:pic>
          <xdr:nvPicPr>
            <xdr:cNvPr id="51" name="그림 50">
              <a:extLst>
                <a:ext uri="{FF2B5EF4-FFF2-40B4-BE49-F238E27FC236}">
                  <a16:creationId xmlns:a16="http://schemas.microsoft.com/office/drawing/2014/main" xmlns="" id="{00000000-0008-0000-0300-00003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4:$C$175" spid="_x0000_s23405"/>
                </a:ext>
              </a:extLst>
            </xdr:cNvPicPr>
          </xdr:nvPicPr>
          <xdr:blipFill>
            <a:blip xmlns:r="http://schemas.openxmlformats.org/officeDocument/2006/relationships" r:embed="rId22"/>
            <a:srcRect/>
            <a:stretch>
              <a:fillRect/>
            </a:stretch>
          </xdr:blipFill>
          <xdr:spPr bwMode="auto">
            <a:xfrm>
              <a:off x="51349275" y="2600324"/>
              <a:ext cx="1743075" cy="1038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</xdr:row>
          <xdr:rowOff>29633</xdr:rowOff>
        </xdr:from>
        <xdr:to>
          <xdr:col>28</xdr:col>
          <xdr:colOff>0</xdr:colOff>
          <xdr:row>4</xdr:row>
          <xdr:rowOff>1029758</xdr:rowOff>
        </xdr:to>
        <xdr:pic>
          <xdr:nvPicPr>
            <xdr:cNvPr id="52" name="그림 51">
              <a:extLst>
                <a:ext uri="{FF2B5EF4-FFF2-40B4-BE49-F238E27FC236}">
                  <a16:creationId xmlns:a16="http://schemas.microsoft.com/office/drawing/2014/main" xmlns="" id="{00000000-0008-0000-0300-00003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8:$C$179" spid="_x0000_s23406"/>
                </a:ext>
              </a:extLst>
            </xdr:cNvPicPr>
          </xdr:nvPicPr>
          <xdr:blipFill>
            <a:blip xmlns:r="http://schemas.openxmlformats.org/officeDocument/2006/relationships" r:embed="rId23"/>
            <a:srcRect/>
            <a:stretch>
              <a:fillRect/>
            </a:stretch>
          </xdr:blipFill>
          <xdr:spPr bwMode="auto">
            <a:xfrm>
              <a:off x="55890583" y="2622550"/>
              <a:ext cx="1809750" cy="1000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4</xdr:row>
          <xdr:rowOff>19050</xdr:rowOff>
        </xdr:from>
        <xdr:to>
          <xdr:col>28</xdr:col>
          <xdr:colOff>2019300</xdr:colOff>
          <xdr:row>5</xdr:row>
          <xdr:rowOff>0</xdr:rowOff>
        </xdr:to>
        <xdr:pic>
          <xdr:nvPicPr>
            <xdr:cNvPr id="54" name="그림 53">
              <a:extLst>
                <a:ext uri="{FF2B5EF4-FFF2-40B4-BE49-F238E27FC236}">
                  <a16:creationId xmlns:a16="http://schemas.microsoft.com/office/drawing/2014/main" xmlns="" id="{00000000-0008-0000-0300-00003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82:$C$183" spid="_x0000_s23407"/>
                </a:ext>
              </a:extLst>
            </xdr:cNvPicPr>
          </xdr:nvPicPr>
          <xdr:blipFill>
            <a:blip xmlns:r="http://schemas.openxmlformats.org/officeDocument/2006/relationships" r:embed="rId24"/>
            <a:srcRect/>
            <a:stretch>
              <a:fillRect/>
            </a:stretch>
          </xdr:blipFill>
          <xdr:spPr bwMode="auto">
            <a:xfrm>
              <a:off x="54940200" y="2600325"/>
              <a:ext cx="2000250" cy="1038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38100</xdr:rowOff>
        </xdr:from>
        <xdr:to>
          <xdr:col>29</xdr:col>
          <xdr:colOff>2028825</xdr:colOff>
          <xdr:row>4</xdr:row>
          <xdr:rowOff>1047750</xdr:rowOff>
        </xdr:to>
        <xdr:pic>
          <xdr:nvPicPr>
            <xdr:cNvPr id="55" name="그림 54">
              <a:extLst>
                <a:ext uri="{FF2B5EF4-FFF2-40B4-BE49-F238E27FC236}">
                  <a16:creationId xmlns:a16="http://schemas.microsoft.com/office/drawing/2014/main" xmlns="" id="{00000000-0008-0000-0300-00003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86:$C$187" spid="_x0000_s23408"/>
                </a:ext>
              </a:extLst>
            </xdr:cNvPicPr>
          </xdr:nvPicPr>
          <xdr:blipFill>
            <a:blip xmlns:r="http://schemas.openxmlformats.org/officeDocument/2006/relationships" r:embed="rId25"/>
            <a:srcRect/>
            <a:stretch>
              <a:fillRect/>
            </a:stretch>
          </xdr:blipFill>
          <xdr:spPr bwMode="auto">
            <a:xfrm>
              <a:off x="56969025" y="2619375"/>
              <a:ext cx="2009775" cy="1009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148</xdr:row>
          <xdr:rowOff>19049</xdr:rowOff>
        </xdr:from>
        <xdr:to>
          <xdr:col>26</xdr:col>
          <xdr:colOff>1743075</xdr:colOff>
          <xdr:row>153</xdr:row>
          <xdr:rowOff>13446</xdr:rowOff>
        </xdr:to>
        <xdr:pic>
          <xdr:nvPicPr>
            <xdr:cNvPr id="48" name="그림 47">
              <a:extLst>
                <a:ext uri="{FF2B5EF4-FFF2-40B4-BE49-F238E27FC236}">
                  <a16:creationId xmlns:a16="http://schemas.microsoft.com/office/drawing/2014/main" xmlns="" id="{00000000-0008-0000-0300-00003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4:$C$175" spid="_x0000_s23409"/>
                </a:ext>
              </a:extLst>
            </xdr:cNvPicPr>
          </xdr:nvPicPr>
          <xdr:blipFill>
            <a:blip xmlns:r="http://schemas.openxmlformats.org/officeDocument/2006/relationships" r:embed="rId22"/>
            <a:srcRect/>
            <a:stretch>
              <a:fillRect/>
            </a:stretch>
          </xdr:blipFill>
          <xdr:spPr bwMode="auto">
            <a:xfrm>
              <a:off x="51349275" y="2600324"/>
              <a:ext cx="1743075" cy="104214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Y\AppData\Local\Microsoft\Windows\INetCache\IE\FRRAE7EV\2022&#45380;%20&#51089;&#51008;&#46020;&#49436;&#44288;%20&#50868;&#50689;&#54217;&#44032;%20&#49464;&#48512;&#51648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립"/>
      <sheetName val="사립"/>
      <sheetName val="평가지표"/>
    </sheetNames>
    <sheetDataSet>
      <sheetData sheetId="0"/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Q88"/>
  <sheetViews>
    <sheetView zoomScale="90" zoomScaleNormal="90" workbookViewId="0">
      <pane ySplit="8" topLeftCell="A9" activePane="bottomLeft" state="frozen"/>
      <selection pane="bottomLeft" activeCell="H4" sqref="H4:H5"/>
    </sheetView>
  </sheetViews>
  <sheetFormatPr defaultRowHeight="16.5" x14ac:dyDescent="0.3"/>
  <cols>
    <col min="1" max="1" width="3.5" customWidth="1"/>
    <col min="4" max="4" width="28.75" customWidth="1"/>
    <col min="5" max="5" width="12.125" bestFit="1" customWidth="1"/>
    <col min="6" max="6" width="12.125" customWidth="1"/>
  </cols>
  <sheetData>
    <row r="2" spans="2:17" ht="26.25" x14ac:dyDescent="0.3">
      <c r="B2" s="250" t="s">
        <v>95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</row>
    <row r="3" spans="2:17" ht="30" customHeight="1" thickBot="1" x14ac:dyDescent="0.35">
      <c r="B3" s="253" t="s">
        <v>12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</row>
    <row r="4" spans="2:17" ht="17.25" x14ac:dyDescent="0.3">
      <c r="B4" s="391" t="s">
        <v>3</v>
      </c>
      <c r="C4" s="392" t="s">
        <v>4</v>
      </c>
      <c r="D4" s="393" t="s">
        <v>5</v>
      </c>
      <c r="E4" s="393" t="s">
        <v>6</v>
      </c>
      <c r="F4" s="394" t="s">
        <v>90</v>
      </c>
      <c r="G4" s="384" t="s">
        <v>7</v>
      </c>
      <c r="H4" s="251" t="s">
        <v>8</v>
      </c>
      <c r="I4" s="5">
        <v>1</v>
      </c>
      <c r="J4" s="6">
        <v>2</v>
      </c>
      <c r="K4" s="242">
        <v>3</v>
      </c>
      <c r="L4" s="7">
        <v>4</v>
      </c>
      <c r="M4" s="5">
        <v>5</v>
      </c>
      <c r="N4" s="7">
        <v>6</v>
      </c>
      <c r="O4" s="5">
        <v>7</v>
      </c>
      <c r="P4" s="7">
        <v>8</v>
      </c>
      <c r="Q4" s="36">
        <v>9</v>
      </c>
    </row>
    <row r="5" spans="2:17" ht="36" x14ac:dyDescent="0.3">
      <c r="B5" s="395"/>
      <c r="C5" s="390"/>
      <c r="D5" s="390"/>
      <c r="E5" s="390"/>
      <c r="F5" s="396"/>
      <c r="G5" s="385"/>
      <c r="H5" s="252"/>
      <c r="I5" s="8" t="s">
        <v>56</v>
      </c>
      <c r="J5" s="9" t="s">
        <v>57</v>
      </c>
      <c r="K5" s="241" t="s">
        <v>9</v>
      </c>
      <c r="L5" s="244" t="s">
        <v>58</v>
      </c>
      <c r="M5" s="8" t="s">
        <v>16</v>
      </c>
      <c r="N5" s="9" t="s">
        <v>59</v>
      </c>
      <c r="O5" s="8" t="s">
        <v>60</v>
      </c>
      <c r="P5" s="9" t="s">
        <v>63</v>
      </c>
      <c r="Q5" s="37" t="s">
        <v>62</v>
      </c>
    </row>
    <row r="6" spans="2:17" ht="17.25" thickBot="1" x14ac:dyDescent="0.35">
      <c r="B6" s="399"/>
      <c r="C6" s="400"/>
      <c r="D6" s="400"/>
      <c r="E6" s="400"/>
      <c r="F6" s="401"/>
      <c r="G6" s="386" t="s">
        <v>14</v>
      </c>
      <c r="H6" s="221">
        <f t="shared" ref="H6:H69" si="0">SUM(I6:Q6)</f>
        <v>300</v>
      </c>
      <c r="I6" s="1">
        <v>65</v>
      </c>
      <c r="J6" s="2">
        <v>20</v>
      </c>
      <c r="K6" s="243">
        <v>65</v>
      </c>
      <c r="L6" s="240">
        <v>50</v>
      </c>
      <c r="M6" s="1">
        <v>30</v>
      </c>
      <c r="N6" s="1">
        <v>30</v>
      </c>
      <c r="O6" s="1">
        <v>10</v>
      </c>
      <c r="P6" s="1">
        <v>20</v>
      </c>
      <c r="Q6" s="52">
        <v>10</v>
      </c>
    </row>
    <row r="7" spans="2:17" ht="18" customHeight="1" x14ac:dyDescent="0.3">
      <c r="B7" s="192">
        <v>1</v>
      </c>
      <c r="C7" s="190">
        <f>'입력표(공립)'!B89</f>
        <v>0</v>
      </c>
      <c r="D7" s="190">
        <f>'입력표(공립)'!C89</f>
        <v>0</v>
      </c>
      <c r="E7" s="190">
        <f>'입력표(공립)'!D89</f>
        <v>0</v>
      </c>
      <c r="F7" s="219">
        <f>'입력표(공립)'!E89</f>
        <v>0</v>
      </c>
      <c r="G7" s="387" t="str">
        <f>IF(H7&gt;=251,"A",IF(H7&gt;=201,"B",IF(H7&gt;=151,"C",IF(H7&gt;=101,"D",IF(H7&lt;=100,"E")))))</f>
        <v>E</v>
      </c>
      <c r="H7" s="369">
        <f t="shared" si="0"/>
        <v>0</v>
      </c>
      <c r="I7" s="370">
        <f>SUM('입력표(공립)'!F89:L89)</f>
        <v>0</v>
      </c>
      <c r="J7" s="341">
        <f>SUM('입력표(공립)'!M89:O89)</f>
        <v>0</v>
      </c>
      <c r="K7" s="341">
        <f>SUM('입력표(공립)'!P89:V89)</f>
        <v>0</v>
      </c>
      <c r="L7" s="341">
        <f>SUM('입력표(공립)'!W89:Z89)</f>
        <v>0</v>
      </c>
      <c r="M7" s="371">
        <f>SUM('입력표(공립)'!AA89)</f>
        <v>0</v>
      </c>
      <c r="N7" s="372">
        <f>SUM('입력표(공립)'!AB89)</f>
        <v>0</v>
      </c>
      <c r="O7" s="372">
        <f>SUM('입력표(공립)'!AC89)</f>
        <v>0</v>
      </c>
      <c r="P7" s="372">
        <f>SUM('입력표(공립)'!AD89)</f>
        <v>0</v>
      </c>
      <c r="Q7" s="373">
        <f>SUM('입력표(공립)'!AE89)</f>
        <v>0</v>
      </c>
    </row>
    <row r="8" spans="2:17" s="10" customFormat="1" x14ac:dyDescent="0.3">
      <c r="B8" s="397">
        <v>2</v>
      </c>
      <c r="C8" s="197">
        <f>'입력표(공립)'!B90</f>
        <v>0</v>
      </c>
      <c r="D8" s="197">
        <f>'입력표(공립)'!C90</f>
        <v>0</v>
      </c>
      <c r="E8" s="197">
        <f>'입력표(공립)'!D90</f>
        <v>0</v>
      </c>
      <c r="F8" s="223">
        <f>'입력표(공립)'!G7</f>
        <v>0</v>
      </c>
      <c r="G8" s="388" t="str">
        <f t="shared" ref="G8:G71" si="1">IF(H8&gt;=251,"A",IF(H8&gt;=201,"B",IF(H8&gt;=151,"C",IF(H8&gt;=101,"D",IF(H8&lt;=100,"E")))))</f>
        <v>E</v>
      </c>
      <c r="H8" s="222">
        <f t="shared" si="0"/>
        <v>0</v>
      </c>
      <c r="I8" s="220">
        <f>SUM('입력표(공립)'!F90:L90)</f>
        <v>0</v>
      </c>
      <c r="J8" s="191">
        <f>SUM('입력표(공립)'!M90:O90)</f>
        <v>0</v>
      </c>
      <c r="K8" s="191">
        <f>SUM('입력표(공립)'!P90:V90)</f>
        <v>0</v>
      </c>
      <c r="L8" s="191">
        <f>SUM('입력표(공립)'!W90:Z90)</f>
        <v>0</v>
      </c>
      <c r="M8" s="193">
        <f>SUM('입력표(공립)'!AA90)</f>
        <v>0</v>
      </c>
      <c r="N8" s="194">
        <f>SUM('입력표(공립)'!AB90)</f>
        <v>0</v>
      </c>
      <c r="O8" s="194">
        <f>SUM('입력표(공립)'!AC90)</f>
        <v>0</v>
      </c>
      <c r="P8" s="194">
        <f>SUM('입력표(공립)'!AD90)</f>
        <v>0</v>
      </c>
      <c r="Q8" s="195">
        <f>SUM('입력표(공립)'!AE90)</f>
        <v>0</v>
      </c>
    </row>
    <row r="9" spans="2:17" x14ac:dyDescent="0.3">
      <c r="B9" s="397">
        <v>3</v>
      </c>
      <c r="C9" s="197">
        <f>'입력표(공립)'!B91</f>
        <v>0</v>
      </c>
      <c r="D9" s="197">
        <f>'입력표(공립)'!C91</f>
        <v>0</v>
      </c>
      <c r="E9" s="197">
        <f>'입력표(공립)'!D91</f>
        <v>0</v>
      </c>
      <c r="F9" s="223">
        <f>'입력표(공립)'!G8</f>
        <v>0</v>
      </c>
      <c r="G9" s="388" t="str">
        <f t="shared" si="1"/>
        <v>E</v>
      </c>
      <c r="H9" s="222">
        <f t="shared" si="0"/>
        <v>0</v>
      </c>
      <c r="I9" s="220">
        <f>SUM('입력표(공립)'!F91:L91)</f>
        <v>0</v>
      </c>
      <c r="J9" s="191">
        <f>SUM('입력표(공립)'!M91:O91)</f>
        <v>0</v>
      </c>
      <c r="K9" s="191">
        <f>SUM('입력표(공립)'!P91:V91)</f>
        <v>0</v>
      </c>
      <c r="L9" s="191">
        <f>SUM('입력표(공립)'!W91:Z91)</f>
        <v>0</v>
      </c>
      <c r="M9" s="193">
        <f>SUM('입력표(공립)'!AA91)</f>
        <v>0</v>
      </c>
      <c r="N9" s="194">
        <f>SUM('입력표(공립)'!AB91)</f>
        <v>0</v>
      </c>
      <c r="O9" s="194">
        <f>SUM('입력표(공립)'!AC91)</f>
        <v>0</v>
      </c>
      <c r="P9" s="194">
        <f>SUM('입력표(공립)'!AD91)</f>
        <v>0</v>
      </c>
      <c r="Q9" s="195">
        <f>SUM('입력표(공립)'!AE91)</f>
        <v>0</v>
      </c>
    </row>
    <row r="10" spans="2:17" x14ac:dyDescent="0.3">
      <c r="B10" s="397">
        <v>4</v>
      </c>
      <c r="C10" s="197">
        <f>'입력표(공립)'!B92</f>
        <v>0</v>
      </c>
      <c r="D10" s="197">
        <f>'입력표(공립)'!C92</f>
        <v>0</v>
      </c>
      <c r="E10" s="197">
        <f>'입력표(공립)'!D92</f>
        <v>0</v>
      </c>
      <c r="F10" s="223">
        <f>'입력표(공립)'!G9</f>
        <v>0</v>
      </c>
      <c r="G10" s="388" t="str">
        <f t="shared" si="1"/>
        <v>E</v>
      </c>
      <c r="H10" s="222">
        <f t="shared" si="0"/>
        <v>0</v>
      </c>
      <c r="I10" s="220">
        <f>SUM('입력표(공립)'!F92:L92)</f>
        <v>0</v>
      </c>
      <c r="J10" s="191">
        <f>SUM('입력표(공립)'!M92:O92)</f>
        <v>0</v>
      </c>
      <c r="K10" s="191">
        <f>SUM('입력표(공립)'!P92:V92)</f>
        <v>0</v>
      </c>
      <c r="L10" s="191">
        <f>SUM('입력표(공립)'!W92:Z92)</f>
        <v>0</v>
      </c>
      <c r="M10" s="193">
        <f>SUM('입력표(공립)'!AA92)</f>
        <v>0</v>
      </c>
      <c r="N10" s="194">
        <f>SUM('입력표(공립)'!AB92)</f>
        <v>0</v>
      </c>
      <c r="O10" s="194">
        <f>SUM('입력표(공립)'!AC92)</f>
        <v>0</v>
      </c>
      <c r="P10" s="194">
        <f>SUM('입력표(공립)'!AD92)</f>
        <v>0</v>
      </c>
      <c r="Q10" s="195">
        <f>SUM('입력표(공립)'!AE92)</f>
        <v>0</v>
      </c>
    </row>
    <row r="11" spans="2:17" x14ac:dyDescent="0.3">
      <c r="B11" s="397">
        <v>5</v>
      </c>
      <c r="C11" s="197">
        <f>'입력표(공립)'!B93</f>
        <v>0</v>
      </c>
      <c r="D11" s="197">
        <f>'입력표(공립)'!C93</f>
        <v>0</v>
      </c>
      <c r="E11" s="197">
        <f>'입력표(공립)'!D93</f>
        <v>0</v>
      </c>
      <c r="F11" s="223">
        <f>'입력표(공립)'!G10</f>
        <v>0</v>
      </c>
      <c r="G11" s="388" t="str">
        <f t="shared" si="1"/>
        <v>E</v>
      </c>
      <c r="H11" s="222">
        <f t="shared" si="0"/>
        <v>0</v>
      </c>
      <c r="I11" s="220">
        <f>SUM('입력표(공립)'!F93:L93)</f>
        <v>0</v>
      </c>
      <c r="J11" s="191">
        <f>SUM('입력표(공립)'!M93:O93)</f>
        <v>0</v>
      </c>
      <c r="K11" s="191">
        <f>SUM('입력표(공립)'!P93:V93)</f>
        <v>0</v>
      </c>
      <c r="L11" s="191">
        <f>SUM('입력표(공립)'!W93:Z93)</f>
        <v>0</v>
      </c>
      <c r="M11" s="193">
        <f>SUM('입력표(공립)'!AA93)</f>
        <v>0</v>
      </c>
      <c r="N11" s="194">
        <f>SUM('입력표(공립)'!AB93)</f>
        <v>0</v>
      </c>
      <c r="O11" s="194">
        <f>SUM('입력표(공립)'!AC93)</f>
        <v>0</v>
      </c>
      <c r="P11" s="194">
        <f>SUM('입력표(공립)'!AD93)</f>
        <v>0</v>
      </c>
      <c r="Q11" s="195">
        <f>SUM('입력표(공립)'!AE93)</f>
        <v>0</v>
      </c>
    </row>
    <row r="12" spans="2:17" x14ac:dyDescent="0.3">
      <c r="B12" s="397">
        <v>6</v>
      </c>
      <c r="C12" s="197">
        <f>'입력표(공립)'!B94</f>
        <v>0</v>
      </c>
      <c r="D12" s="197">
        <f>'입력표(공립)'!C94</f>
        <v>0</v>
      </c>
      <c r="E12" s="197">
        <f>'입력표(공립)'!D94</f>
        <v>0</v>
      </c>
      <c r="F12" s="223">
        <f>'입력표(공립)'!G11</f>
        <v>0</v>
      </c>
      <c r="G12" s="388" t="str">
        <f t="shared" si="1"/>
        <v>E</v>
      </c>
      <c r="H12" s="222">
        <f t="shared" si="0"/>
        <v>0</v>
      </c>
      <c r="I12" s="220">
        <f>SUM('입력표(공립)'!F94:L94)</f>
        <v>0</v>
      </c>
      <c r="J12" s="191">
        <f>SUM('입력표(공립)'!M94:O94)</f>
        <v>0</v>
      </c>
      <c r="K12" s="191">
        <f>SUM('입력표(공립)'!P94:V94)</f>
        <v>0</v>
      </c>
      <c r="L12" s="191">
        <f>SUM('입력표(공립)'!W94:Z94)</f>
        <v>0</v>
      </c>
      <c r="M12" s="193">
        <f>SUM('입력표(공립)'!AA94)</f>
        <v>0</v>
      </c>
      <c r="N12" s="194">
        <f>SUM('입력표(공립)'!AB94)</f>
        <v>0</v>
      </c>
      <c r="O12" s="194">
        <f>SUM('입력표(공립)'!AC94)</f>
        <v>0</v>
      </c>
      <c r="P12" s="194">
        <f>SUM('입력표(공립)'!AD94)</f>
        <v>0</v>
      </c>
      <c r="Q12" s="195">
        <f>SUM('입력표(공립)'!AE94)</f>
        <v>0</v>
      </c>
    </row>
    <row r="13" spans="2:17" x14ac:dyDescent="0.3">
      <c r="B13" s="397">
        <v>7</v>
      </c>
      <c r="C13" s="197">
        <f>'입력표(공립)'!B95</f>
        <v>0</v>
      </c>
      <c r="D13" s="197">
        <f>'입력표(공립)'!C95</f>
        <v>0</v>
      </c>
      <c r="E13" s="197">
        <f>'입력표(공립)'!D95</f>
        <v>0</v>
      </c>
      <c r="F13" s="223">
        <f>'입력표(공립)'!G12</f>
        <v>0</v>
      </c>
      <c r="G13" s="388" t="str">
        <f t="shared" si="1"/>
        <v>E</v>
      </c>
      <c r="H13" s="222">
        <f t="shared" si="0"/>
        <v>0</v>
      </c>
      <c r="I13" s="220">
        <f>SUM('입력표(공립)'!F95:L95)</f>
        <v>0</v>
      </c>
      <c r="J13" s="191">
        <f>SUM('입력표(공립)'!M95:O95)</f>
        <v>0</v>
      </c>
      <c r="K13" s="191">
        <f>SUM('입력표(공립)'!P95:V95)</f>
        <v>0</v>
      </c>
      <c r="L13" s="191">
        <f>SUM('입력표(공립)'!W95:Z95)</f>
        <v>0</v>
      </c>
      <c r="M13" s="193">
        <f>SUM('입력표(공립)'!AA95)</f>
        <v>0</v>
      </c>
      <c r="N13" s="194">
        <f>SUM('입력표(공립)'!AB95)</f>
        <v>0</v>
      </c>
      <c r="O13" s="194">
        <f>SUM('입력표(공립)'!AC95)</f>
        <v>0</v>
      </c>
      <c r="P13" s="194">
        <f>SUM('입력표(공립)'!AD95)</f>
        <v>0</v>
      </c>
      <c r="Q13" s="195">
        <f>SUM('입력표(공립)'!AE95)</f>
        <v>0</v>
      </c>
    </row>
    <row r="14" spans="2:17" x14ac:dyDescent="0.3">
      <c r="B14" s="397">
        <v>8</v>
      </c>
      <c r="C14" s="197">
        <f>'입력표(공립)'!B96</f>
        <v>0</v>
      </c>
      <c r="D14" s="197">
        <f>'입력표(공립)'!C96</f>
        <v>0</v>
      </c>
      <c r="E14" s="197">
        <f>'입력표(공립)'!D96</f>
        <v>0</v>
      </c>
      <c r="F14" s="223">
        <f>'입력표(공립)'!G13</f>
        <v>0</v>
      </c>
      <c r="G14" s="388" t="str">
        <f t="shared" si="1"/>
        <v>E</v>
      </c>
      <c r="H14" s="222">
        <f t="shared" si="0"/>
        <v>0</v>
      </c>
      <c r="I14" s="220">
        <f>SUM('입력표(공립)'!F96:L96)</f>
        <v>0</v>
      </c>
      <c r="J14" s="191">
        <f>SUM('입력표(공립)'!M96:O96)</f>
        <v>0</v>
      </c>
      <c r="K14" s="191">
        <f>SUM('입력표(공립)'!P96:V96)</f>
        <v>0</v>
      </c>
      <c r="L14" s="191">
        <f>SUM('입력표(공립)'!W96:Z96)</f>
        <v>0</v>
      </c>
      <c r="M14" s="193">
        <f>SUM('입력표(공립)'!AA96)</f>
        <v>0</v>
      </c>
      <c r="N14" s="194">
        <f>SUM('입력표(공립)'!AB96)</f>
        <v>0</v>
      </c>
      <c r="O14" s="194">
        <f>SUM('입력표(공립)'!AC96)</f>
        <v>0</v>
      </c>
      <c r="P14" s="194">
        <f>SUM('입력표(공립)'!AD96)</f>
        <v>0</v>
      </c>
      <c r="Q14" s="195">
        <f>SUM('입력표(공립)'!AE96)</f>
        <v>0</v>
      </c>
    </row>
    <row r="15" spans="2:17" x14ac:dyDescent="0.3">
      <c r="B15" s="397">
        <v>9</v>
      </c>
      <c r="C15" s="197">
        <f>'입력표(공립)'!B97</f>
        <v>0</v>
      </c>
      <c r="D15" s="197">
        <f>'입력표(공립)'!C97</f>
        <v>0</v>
      </c>
      <c r="E15" s="197">
        <f>'입력표(공립)'!D97</f>
        <v>0</v>
      </c>
      <c r="F15" s="223">
        <f>'입력표(공립)'!G14</f>
        <v>0</v>
      </c>
      <c r="G15" s="388" t="str">
        <f t="shared" si="1"/>
        <v>E</v>
      </c>
      <c r="H15" s="222">
        <f t="shared" si="0"/>
        <v>0</v>
      </c>
      <c r="I15" s="220">
        <f>SUM('입력표(공립)'!F97:L97)</f>
        <v>0</v>
      </c>
      <c r="J15" s="191">
        <f>SUM('입력표(공립)'!M97:O97)</f>
        <v>0</v>
      </c>
      <c r="K15" s="191">
        <f>SUM('입력표(공립)'!P97:V97)</f>
        <v>0</v>
      </c>
      <c r="L15" s="191">
        <f>SUM('입력표(공립)'!W97:Z97)</f>
        <v>0</v>
      </c>
      <c r="M15" s="193">
        <f>SUM('입력표(공립)'!AA97)</f>
        <v>0</v>
      </c>
      <c r="N15" s="194">
        <f>SUM('입력표(공립)'!AB97)</f>
        <v>0</v>
      </c>
      <c r="O15" s="194">
        <f>SUM('입력표(공립)'!AC97)</f>
        <v>0</v>
      </c>
      <c r="P15" s="194">
        <f>SUM('입력표(공립)'!AD97)</f>
        <v>0</v>
      </c>
      <c r="Q15" s="195">
        <f>SUM('입력표(공립)'!AE97)</f>
        <v>0</v>
      </c>
    </row>
    <row r="16" spans="2:17" x14ac:dyDescent="0.3">
      <c r="B16" s="397">
        <v>10</v>
      </c>
      <c r="C16" s="197">
        <f>'입력표(공립)'!B98</f>
        <v>0</v>
      </c>
      <c r="D16" s="197">
        <f>'입력표(공립)'!C98</f>
        <v>0</v>
      </c>
      <c r="E16" s="197">
        <f>'입력표(공립)'!D98</f>
        <v>0</v>
      </c>
      <c r="F16" s="223">
        <f>'입력표(공립)'!G15</f>
        <v>0</v>
      </c>
      <c r="G16" s="388" t="str">
        <f t="shared" si="1"/>
        <v>E</v>
      </c>
      <c r="H16" s="222">
        <f t="shared" si="0"/>
        <v>0</v>
      </c>
      <c r="I16" s="220">
        <f>SUM('입력표(공립)'!F98:L98)</f>
        <v>0</v>
      </c>
      <c r="J16" s="191">
        <f>SUM('입력표(공립)'!M98:O98)</f>
        <v>0</v>
      </c>
      <c r="K16" s="191">
        <f>SUM('입력표(공립)'!P98:V98)</f>
        <v>0</v>
      </c>
      <c r="L16" s="191">
        <f>SUM('입력표(공립)'!W98:Z98)</f>
        <v>0</v>
      </c>
      <c r="M16" s="193">
        <f>SUM('입력표(공립)'!AA98)</f>
        <v>0</v>
      </c>
      <c r="N16" s="194">
        <f>SUM('입력표(공립)'!AB98)</f>
        <v>0</v>
      </c>
      <c r="O16" s="194">
        <f>SUM('입력표(공립)'!AC98)</f>
        <v>0</v>
      </c>
      <c r="P16" s="194">
        <f>SUM('입력표(공립)'!AD98)</f>
        <v>0</v>
      </c>
      <c r="Q16" s="195">
        <f>SUM('입력표(공립)'!AE98)</f>
        <v>0</v>
      </c>
    </row>
    <row r="17" spans="2:17" x14ac:dyDescent="0.3">
      <c r="B17" s="397">
        <v>11</v>
      </c>
      <c r="C17" s="197">
        <f>'입력표(공립)'!B99</f>
        <v>0</v>
      </c>
      <c r="D17" s="197">
        <f>'입력표(공립)'!C99</f>
        <v>0</v>
      </c>
      <c r="E17" s="197">
        <f>'입력표(공립)'!D99</f>
        <v>0</v>
      </c>
      <c r="F17" s="223">
        <f>'입력표(공립)'!G16</f>
        <v>0</v>
      </c>
      <c r="G17" s="388" t="str">
        <f t="shared" si="1"/>
        <v>E</v>
      </c>
      <c r="H17" s="222">
        <f t="shared" si="0"/>
        <v>0</v>
      </c>
      <c r="I17" s="220">
        <f>SUM('입력표(공립)'!F99:L99)</f>
        <v>0</v>
      </c>
      <c r="J17" s="191">
        <f>SUM('입력표(공립)'!M99:O99)</f>
        <v>0</v>
      </c>
      <c r="K17" s="191">
        <f>SUM('입력표(공립)'!P99:V99)</f>
        <v>0</v>
      </c>
      <c r="L17" s="191">
        <f>SUM('입력표(공립)'!W99:Z99)</f>
        <v>0</v>
      </c>
      <c r="M17" s="193">
        <f>SUM('입력표(공립)'!AA99)</f>
        <v>0</v>
      </c>
      <c r="N17" s="194">
        <f>SUM('입력표(공립)'!AB99)</f>
        <v>0</v>
      </c>
      <c r="O17" s="194">
        <f>SUM('입력표(공립)'!AC99)</f>
        <v>0</v>
      </c>
      <c r="P17" s="194">
        <f>SUM('입력표(공립)'!AD99)</f>
        <v>0</v>
      </c>
      <c r="Q17" s="195">
        <f>SUM('입력표(공립)'!AE99)</f>
        <v>0</v>
      </c>
    </row>
    <row r="18" spans="2:17" x14ac:dyDescent="0.3">
      <c r="B18" s="397">
        <v>12</v>
      </c>
      <c r="C18" s="197">
        <f>'입력표(공립)'!B100</f>
        <v>0</v>
      </c>
      <c r="D18" s="197">
        <f>'입력표(공립)'!C100</f>
        <v>0</v>
      </c>
      <c r="E18" s="197">
        <f>'입력표(공립)'!D100</f>
        <v>0</v>
      </c>
      <c r="F18" s="223">
        <f>'입력표(공립)'!G17</f>
        <v>0</v>
      </c>
      <c r="G18" s="388" t="str">
        <f t="shared" si="1"/>
        <v>E</v>
      </c>
      <c r="H18" s="222">
        <f t="shared" si="0"/>
        <v>0</v>
      </c>
      <c r="I18" s="220">
        <f>SUM('입력표(공립)'!F100:L100)</f>
        <v>0</v>
      </c>
      <c r="J18" s="191">
        <f>SUM('입력표(공립)'!M100:O100)</f>
        <v>0</v>
      </c>
      <c r="K18" s="191">
        <f>SUM('입력표(공립)'!P100:V100)</f>
        <v>0</v>
      </c>
      <c r="L18" s="191">
        <f>SUM('입력표(공립)'!W100:Z100)</f>
        <v>0</v>
      </c>
      <c r="M18" s="193">
        <f>SUM('입력표(공립)'!AA100)</f>
        <v>0</v>
      </c>
      <c r="N18" s="194">
        <f>SUM('입력표(공립)'!AB100)</f>
        <v>0</v>
      </c>
      <c r="O18" s="194">
        <f>SUM('입력표(공립)'!AC100)</f>
        <v>0</v>
      </c>
      <c r="P18" s="194">
        <f>SUM('입력표(공립)'!AD100)</f>
        <v>0</v>
      </c>
      <c r="Q18" s="195">
        <f>SUM('입력표(공립)'!AE100)</f>
        <v>0</v>
      </c>
    </row>
    <row r="19" spans="2:17" x14ac:dyDescent="0.3">
      <c r="B19" s="397">
        <v>13</v>
      </c>
      <c r="C19" s="197">
        <f>'입력표(공립)'!B101</f>
        <v>0</v>
      </c>
      <c r="D19" s="197">
        <f>'입력표(공립)'!C101</f>
        <v>0</v>
      </c>
      <c r="E19" s="197">
        <f>'입력표(공립)'!D101</f>
        <v>0</v>
      </c>
      <c r="F19" s="223">
        <f>'입력표(공립)'!G18</f>
        <v>0</v>
      </c>
      <c r="G19" s="388" t="str">
        <f t="shared" si="1"/>
        <v>E</v>
      </c>
      <c r="H19" s="222">
        <f t="shared" si="0"/>
        <v>0</v>
      </c>
      <c r="I19" s="220">
        <f>SUM('입력표(공립)'!F101:L101)</f>
        <v>0</v>
      </c>
      <c r="J19" s="191">
        <f>SUM('입력표(공립)'!M101:O101)</f>
        <v>0</v>
      </c>
      <c r="K19" s="191">
        <f>SUM('입력표(공립)'!P101:V101)</f>
        <v>0</v>
      </c>
      <c r="L19" s="191">
        <f>SUM('입력표(공립)'!W101:Z101)</f>
        <v>0</v>
      </c>
      <c r="M19" s="193">
        <f>SUM('입력표(공립)'!AA101)</f>
        <v>0</v>
      </c>
      <c r="N19" s="194">
        <f>SUM('입력표(공립)'!AB101)</f>
        <v>0</v>
      </c>
      <c r="O19" s="194">
        <f>SUM('입력표(공립)'!AC101)</f>
        <v>0</v>
      </c>
      <c r="P19" s="194">
        <f>SUM('입력표(공립)'!AD101)</f>
        <v>0</v>
      </c>
      <c r="Q19" s="195">
        <f>SUM('입력표(공립)'!AE101)</f>
        <v>0</v>
      </c>
    </row>
    <row r="20" spans="2:17" x14ac:dyDescent="0.3">
      <c r="B20" s="397">
        <v>14</v>
      </c>
      <c r="C20" s="197">
        <f>'입력표(공립)'!B102</f>
        <v>0</v>
      </c>
      <c r="D20" s="197">
        <f>'입력표(공립)'!C102</f>
        <v>0</v>
      </c>
      <c r="E20" s="197">
        <f>'입력표(공립)'!D102</f>
        <v>0</v>
      </c>
      <c r="F20" s="223">
        <f>'입력표(공립)'!G19</f>
        <v>0</v>
      </c>
      <c r="G20" s="388" t="str">
        <f t="shared" si="1"/>
        <v>E</v>
      </c>
      <c r="H20" s="222">
        <f t="shared" si="0"/>
        <v>0</v>
      </c>
      <c r="I20" s="220">
        <f>SUM('입력표(공립)'!F102:L102)</f>
        <v>0</v>
      </c>
      <c r="J20" s="191">
        <f>SUM('입력표(공립)'!M102:O102)</f>
        <v>0</v>
      </c>
      <c r="K20" s="191">
        <f>SUM('입력표(공립)'!P102:V102)</f>
        <v>0</v>
      </c>
      <c r="L20" s="191">
        <f>SUM('입력표(공립)'!W102:Z102)</f>
        <v>0</v>
      </c>
      <c r="M20" s="193">
        <f>SUM('입력표(공립)'!AA102)</f>
        <v>0</v>
      </c>
      <c r="N20" s="194">
        <f>SUM('입력표(공립)'!AB102)</f>
        <v>0</v>
      </c>
      <c r="O20" s="194">
        <f>SUM('입력표(공립)'!AC102)</f>
        <v>0</v>
      </c>
      <c r="P20" s="194">
        <f>SUM('입력표(공립)'!AD102)</f>
        <v>0</v>
      </c>
      <c r="Q20" s="195">
        <f>SUM('입력표(공립)'!AE102)</f>
        <v>0</v>
      </c>
    </row>
    <row r="21" spans="2:17" x14ac:dyDescent="0.3">
      <c r="B21" s="397">
        <v>15</v>
      </c>
      <c r="C21" s="197">
        <f>'입력표(공립)'!B103</f>
        <v>0</v>
      </c>
      <c r="D21" s="197">
        <f>'입력표(공립)'!C103</f>
        <v>0</v>
      </c>
      <c r="E21" s="197">
        <f>'입력표(공립)'!D103</f>
        <v>0</v>
      </c>
      <c r="F21" s="223">
        <f>'입력표(공립)'!G20</f>
        <v>0</v>
      </c>
      <c r="G21" s="388" t="str">
        <f t="shared" si="1"/>
        <v>E</v>
      </c>
      <c r="H21" s="222">
        <f t="shared" si="0"/>
        <v>0</v>
      </c>
      <c r="I21" s="220">
        <f>SUM('입력표(공립)'!F103:L103)</f>
        <v>0</v>
      </c>
      <c r="J21" s="191">
        <f>SUM('입력표(공립)'!M103:O103)</f>
        <v>0</v>
      </c>
      <c r="K21" s="191">
        <f>SUM('입력표(공립)'!P103:V103)</f>
        <v>0</v>
      </c>
      <c r="L21" s="191">
        <f>SUM('입력표(공립)'!W103:Z103)</f>
        <v>0</v>
      </c>
      <c r="M21" s="193">
        <f>SUM('입력표(공립)'!AA103)</f>
        <v>0</v>
      </c>
      <c r="N21" s="194">
        <f>SUM('입력표(공립)'!AB103)</f>
        <v>0</v>
      </c>
      <c r="O21" s="194">
        <f>SUM('입력표(공립)'!AC103)</f>
        <v>0</v>
      </c>
      <c r="P21" s="194">
        <f>SUM('입력표(공립)'!AD103)</f>
        <v>0</v>
      </c>
      <c r="Q21" s="195">
        <f>SUM('입력표(공립)'!AE103)</f>
        <v>0</v>
      </c>
    </row>
    <row r="22" spans="2:17" x14ac:dyDescent="0.3">
      <c r="B22" s="397">
        <v>16</v>
      </c>
      <c r="C22" s="197">
        <f>'입력표(공립)'!B104</f>
        <v>0</v>
      </c>
      <c r="D22" s="197">
        <f>'입력표(공립)'!C104</f>
        <v>0</v>
      </c>
      <c r="E22" s="197">
        <f>'입력표(공립)'!D104</f>
        <v>0</v>
      </c>
      <c r="F22" s="223">
        <f>'입력표(공립)'!G21</f>
        <v>0</v>
      </c>
      <c r="G22" s="388" t="str">
        <f t="shared" si="1"/>
        <v>E</v>
      </c>
      <c r="H22" s="222">
        <f t="shared" si="0"/>
        <v>0</v>
      </c>
      <c r="I22" s="220">
        <f>SUM('입력표(공립)'!F104:L104)</f>
        <v>0</v>
      </c>
      <c r="J22" s="191">
        <f>SUM('입력표(공립)'!M104:O104)</f>
        <v>0</v>
      </c>
      <c r="K22" s="191">
        <f>SUM('입력표(공립)'!P104:V104)</f>
        <v>0</v>
      </c>
      <c r="L22" s="191">
        <f>SUM('입력표(공립)'!W104:Z104)</f>
        <v>0</v>
      </c>
      <c r="M22" s="193">
        <f>SUM('입력표(공립)'!AA104)</f>
        <v>0</v>
      </c>
      <c r="N22" s="194">
        <f>SUM('입력표(공립)'!AB104)</f>
        <v>0</v>
      </c>
      <c r="O22" s="194">
        <f>SUM('입력표(공립)'!AC104)</f>
        <v>0</v>
      </c>
      <c r="P22" s="194">
        <f>SUM('입력표(공립)'!AD104)</f>
        <v>0</v>
      </c>
      <c r="Q22" s="195">
        <f>SUM('입력표(공립)'!AE104)</f>
        <v>0</v>
      </c>
    </row>
    <row r="23" spans="2:17" x14ac:dyDescent="0.3">
      <c r="B23" s="397">
        <v>17</v>
      </c>
      <c r="C23" s="197">
        <f>'입력표(공립)'!B105</f>
        <v>0</v>
      </c>
      <c r="D23" s="197">
        <f>'입력표(공립)'!C105</f>
        <v>0</v>
      </c>
      <c r="E23" s="197">
        <f>'입력표(공립)'!D105</f>
        <v>0</v>
      </c>
      <c r="F23" s="223">
        <f>'입력표(공립)'!G22</f>
        <v>0</v>
      </c>
      <c r="G23" s="388" t="str">
        <f t="shared" si="1"/>
        <v>E</v>
      </c>
      <c r="H23" s="222">
        <f t="shared" si="0"/>
        <v>0</v>
      </c>
      <c r="I23" s="220">
        <f>SUM('입력표(공립)'!F105:L105)</f>
        <v>0</v>
      </c>
      <c r="J23" s="191">
        <f>SUM('입력표(공립)'!M105:O105)</f>
        <v>0</v>
      </c>
      <c r="K23" s="191">
        <f>SUM('입력표(공립)'!P105:V105)</f>
        <v>0</v>
      </c>
      <c r="L23" s="191">
        <f>SUM('입력표(공립)'!W105:Z105)</f>
        <v>0</v>
      </c>
      <c r="M23" s="193">
        <f>SUM('입력표(공립)'!AA105)</f>
        <v>0</v>
      </c>
      <c r="N23" s="194">
        <f>SUM('입력표(공립)'!AB105)</f>
        <v>0</v>
      </c>
      <c r="O23" s="194">
        <f>SUM('입력표(공립)'!AC105)</f>
        <v>0</v>
      </c>
      <c r="P23" s="194">
        <f>SUM('입력표(공립)'!AD105)</f>
        <v>0</v>
      </c>
      <c r="Q23" s="195">
        <f>SUM('입력표(공립)'!AE105)</f>
        <v>0</v>
      </c>
    </row>
    <row r="24" spans="2:17" x14ac:dyDescent="0.3">
      <c r="B24" s="397">
        <v>18</v>
      </c>
      <c r="C24" s="197">
        <f>'입력표(공립)'!B106</f>
        <v>0</v>
      </c>
      <c r="D24" s="197">
        <f>'입력표(공립)'!C106</f>
        <v>0</v>
      </c>
      <c r="E24" s="197">
        <f>'입력표(공립)'!D106</f>
        <v>0</v>
      </c>
      <c r="F24" s="223">
        <f>'입력표(공립)'!G23</f>
        <v>0</v>
      </c>
      <c r="G24" s="388" t="str">
        <f t="shared" si="1"/>
        <v>E</v>
      </c>
      <c r="H24" s="222">
        <f t="shared" si="0"/>
        <v>0</v>
      </c>
      <c r="I24" s="220">
        <f>SUM('입력표(공립)'!F106:L106)</f>
        <v>0</v>
      </c>
      <c r="J24" s="191">
        <f>SUM('입력표(공립)'!M106:O106)</f>
        <v>0</v>
      </c>
      <c r="K24" s="191">
        <f>SUM('입력표(공립)'!P106:V106)</f>
        <v>0</v>
      </c>
      <c r="L24" s="191">
        <f>SUM('입력표(공립)'!W106:Z106)</f>
        <v>0</v>
      </c>
      <c r="M24" s="193">
        <f>SUM('입력표(공립)'!AA106)</f>
        <v>0</v>
      </c>
      <c r="N24" s="194">
        <f>SUM('입력표(공립)'!AB106)</f>
        <v>0</v>
      </c>
      <c r="O24" s="194">
        <f>SUM('입력표(공립)'!AC106)</f>
        <v>0</v>
      </c>
      <c r="P24" s="194">
        <f>SUM('입력표(공립)'!AD106)</f>
        <v>0</v>
      </c>
      <c r="Q24" s="195">
        <f>SUM('입력표(공립)'!AE106)</f>
        <v>0</v>
      </c>
    </row>
    <row r="25" spans="2:17" x14ac:dyDescent="0.3">
      <c r="B25" s="397">
        <v>19</v>
      </c>
      <c r="C25" s="197">
        <f>'입력표(공립)'!B107</f>
        <v>0</v>
      </c>
      <c r="D25" s="197">
        <f>'입력표(공립)'!C107</f>
        <v>0</v>
      </c>
      <c r="E25" s="197">
        <f>'입력표(공립)'!D107</f>
        <v>0</v>
      </c>
      <c r="F25" s="223">
        <f>'입력표(공립)'!G24</f>
        <v>0</v>
      </c>
      <c r="G25" s="388" t="str">
        <f t="shared" si="1"/>
        <v>E</v>
      </c>
      <c r="H25" s="222">
        <f t="shared" si="0"/>
        <v>0</v>
      </c>
      <c r="I25" s="220">
        <f>SUM('입력표(공립)'!F107:L107)</f>
        <v>0</v>
      </c>
      <c r="J25" s="191">
        <f>SUM('입력표(공립)'!M107:O107)</f>
        <v>0</v>
      </c>
      <c r="K25" s="191">
        <f>SUM('입력표(공립)'!P107:V107)</f>
        <v>0</v>
      </c>
      <c r="L25" s="191">
        <f>SUM('입력표(공립)'!W107:Z107)</f>
        <v>0</v>
      </c>
      <c r="M25" s="193">
        <f>SUM('입력표(공립)'!AA107)</f>
        <v>0</v>
      </c>
      <c r="N25" s="194">
        <f>SUM('입력표(공립)'!AB107)</f>
        <v>0</v>
      </c>
      <c r="O25" s="194">
        <f>SUM('입력표(공립)'!AC107)</f>
        <v>0</v>
      </c>
      <c r="P25" s="194">
        <f>SUM('입력표(공립)'!AD107)</f>
        <v>0</v>
      </c>
      <c r="Q25" s="195">
        <f>SUM('입력표(공립)'!AE107)</f>
        <v>0</v>
      </c>
    </row>
    <row r="26" spans="2:17" x14ac:dyDescent="0.3">
      <c r="B26" s="397">
        <v>20</v>
      </c>
      <c r="C26" s="197">
        <f>'입력표(공립)'!B108</f>
        <v>0</v>
      </c>
      <c r="D26" s="197">
        <f>'입력표(공립)'!C108</f>
        <v>0</v>
      </c>
      <c r="E26" s="197">
        <f>'입력표(공립)'!D108</f>
        <v>0</v>
      </c>
      <c r="F26" s="223">
        <f>'입력표(공립)'!G25</f>
        <v>0</v>
      </c>
      <c r="G26" s="388" t="str">
        <f t="shared" si="1"/>
        <v>E</v>
      </c>
      <c r="H26" s="222">
        <f t="shared" si="0"/>
        <v>0</v>
      </c>
      <c r="I26" s="220">
        <f>SUM('입력표(공립)'!F108:L108)</f>
        <v>0</v>
      </c>
      <c r="J26" s="191">
        <f>SUM('입력표(공립)'!M108:O108)</f>
        <v>0</v>
      </c>
      <c r="K26" s="191">
        <f>SUM('입력표(공립)'!P108:V108)</f>
        <v>0</v>
      </c>
      <c r="L26" s="191">
        <f>SUM('입력표(공립)'!W108:Z108)</f>
        <v>0</v>
      </c>
      <c r="M26" s="193">
        <f>SUM('입력표(공립)'!AA108)</f>
        <v>0</v>
      </c>
      <c r="N26" s="194">
        <f>SUM('입력표(공립)'!AB108)</f>
        <v>0</v>
      </c>
      <c r="O26" s="194">
        <f>SUM('입력표(공립)'!AC108)</f>
        <v>0</v>
      </c>
      <c r="P26" s="194">
        <f>SUM('입력표(공립)'!AD108)</f>
        <v>0</v>
      </c>
      <c r="Q26" s="195">
        <f>SUM('입력표(공립)'!AE108)</f>
        <v>0</v>
      </c>
    </row>
    <row r="27" spans="2:17" x14ac:dyDescent="0.3">
      <c r="B27" s="397">
        <v>21</v>
      </c>
      <c r="C27" s="197">
        <f>'입력표(공립)'!B109</f>
        <v>0</v>
      </c>
      <c r="D27" s="197">
        <f>'입력표(공립)'!C109</f>
        <v>0</v>
      </c>
      <c r="E27" s="197">
        <f>'입력표(공립)'!D109</f>
        <v>0</v>
      </c>
      <c r="F27" s="223">
        <f>'입력표(공립)'!G26</f>
        <v>0</v>
      </c>
      <c r="G27" s="388" t="str">
        <f t="shared" si="1"/>
        <v>E</v>
      </c>
      <c r="H27" s="222">
        <f t="shared" si="0"/>
        <v>0</v>
      </c>
      <c r="I27" s="220">
        <f>SUM('입력표(공립)'!F109:L109)</f>
        <v>0</v>
      </c>
      <c r="J27" s="191">
        <f>SUM('입력표(공립)'!M109:O109)</f>
        <v>0</v>
      </c>
      <c r="K27" s="191">
        <f>SUM('입력표(공립)'!P109:V109)</f>
        <v>0</v>
      </c>
      <c r="L27" s="191">
        <f>SUM('입력표(공립)'!W109:Z109)</f>
        <v>0</v>
      </c>
      <c r="M27" s="193">
        <f>SUM('입력표(공립)'!AA109)</f>
        <v>0</v>
      </c>
      <c r="N27" s="194">
        <f>SUM('입력표(공립)'!AB109)</f>
        <v>0</v>
      </c>
      <c r="O27" s="194">
        <f>SUM('입력표(공립)'!AC109)</f>
        <v>0</v>
      </c>
      <c r="P27" s="194">
        <f>SUM('입력표(공립)'!AD109)</f>
        <v>0</v>
      </c>
      <c r="Q27" s="195">
        <f>SUM('입력표(공립)'!AE109)</f>
        <v>0</v>
      </c>
    </row>
    <row r="28" spans="2:17" x14ac:dyDescent="0.3">
      <c r="B28" s="397">
        <v>22</v>
      </c>
      <c r="C28" s="197">
        <f>'입력표(공립)'!B110</f>
        <v>0</v>
      </c>
      <c r="D28" s="197">
        <f>'입력표(공립)'!C110</f>
        <v>0</v>
      </c>
      <c r="E28" s="197">
        <f>'입력표(공립)'!D110</f>
        <v>0</v>
      </c>
      <c r="F28" s="223">
        <f>'입력표(공립)'!G27</f>
        <v>0</v>
      </c>
      <c r="G28" s="388" t="str">
        <f t="shared" si="1"/>
        <v>E</v>
      </c>
      <c r="H28" s="222">
        <f t="shared" si="0"/>
        <v>0</v>
      </c>
      <c r="I28" s="220">
        <f>SUM('입력표(공립)'!F110:L110)</f>
        <v>0</v>
      </c>
      <c r="J28" s="191">
        <f>SUM('입력표(공립)'!M110:O110)</f>
        <v>0</v>
      </c>
      <c r="K28" s="191">
        <f>SUM('입력표(공립)'!P110:V110)</f>
        <v>0</v>
      </c>
      <c r="L28" s="191">
        <f>SUM('입력표(공립)'!W110:Z110)</f>
        <v>0</v>
      </c>
      <c r="M28" s="193">
        <f>SUM('입력표(공립)'!AA110)</f>
        <v>0</v>
      </c>
      <c r="N28" s="194">
        <f>SUM('입력표(공립)'!AB110)</f>
        <v>0</v>
      </c>
      <c r="O28" s="194">
        <f>SUM('입력표(공립)'!AC110)</f>
        <v>0</v>
      </c>
      <c r="P28" s="194">
        <f>SUM('입력표(공립)'!AD110)</f>
        <v>0</v>
      </c>
      <c r="Q28" s="195">
        <f>SUM('입력표(공립)'!AE110)</f>
        <v>0</v>
      </c>
    </row>
    <row r="29" spans="2:17" x14ac:dyDescent="0.3">
      <c r="B29" s="397">
        <v>23</v>
      </c>
      <c r="C29" s="197">
        <f>'입력표(공립)'!B111</f>
        <v>0</v>
      </c>
      <c r="D29" s="197">
        <f>'입력표(공립)'!C111</f>
        <v>0</v>
      </c>
      <c r="E29" s="197">
        <f>'입력표(공립)'!D111</f>
        <v>0</v>
      </c>
      <c r="F29" s="223">
        <f>'입력표(공립)'!G28</f>
        <v>0</v>
      </c>
      <c r="G29" s="388" t="str">
        <f t="shared" si="1"/>
        <v>E</v>
      </c>
      <c r="H29" s="222">
        <f t="shared" si="0"/>
        <v>0</v>
      </c>
      <c r="I29" s="220">
        <f>SUM('입력표(공립)'!F111:L111)</f>
        <v>0</v>
      </c>
      <c r="J29" s="191">
        <f>SUM('입력표(공립)'!M111:O111)</f>
        <v>0</v>
      </c>
      <c r="K29" s="191">
        <f>SUM('입력표(공립)'!P111:V111)</f>
        <v>0</v>
      </c>
      <c r="L29" s="191">
        <f>SUM('입력표(공립)'!W111:Z111)</f>
        <v>0</v>
      </c>
      <c r="M29" s="193">
        <f>SUM('입력표(공립)'!AA111)</f>
        <v>0</v>
      </c>
      <c r="N29" s="194">
        <f>SUM('입력표(공립)'!AB111)</f>
        <v>0</v>
      </c>
      <c r="O29" s="194">
        <f>SUM('입력표(공립)'!AC111)</f>
        <v>0</v>
      </c>
      <c r="P29" s="194">
        <f>SUM('입력표(공립)'!AD111)</f>
        <v>0</v>
      </c>
      <c r="Q29" s="195">
        <f>SUM('입력표(공립)'!AE111)</f>
        <v>0</v>
      </c>
    </row>
    <row r="30" spans="2:17" x14ac:dyDescent="0.3">
      <c r="B30" s="397">
        <v>24</v>
      </c>
      <c r="C30" s="197">
        <f>'입력표(공립)'!B112</f>
        <v>0</v>
      </c>
      <c r="D30" s="197">
        <f>'입력표(공립)'!C112</f>
        <v>0</v>
      </c>
      <c r="E30" s="197">
        <f>'입력표(공립)'!D112</f>
        <v>0</v>
      </c>
      <c r="F30" s="223">
        <f>'입력표(공립)'!G29</f>
        <v>0</v>
      </c>
      <c r="G30" s="388" t="str">
        <f t="shared" si="1"/>
        <v>E</v>
      </c>
      <c r="H30" s="222">
        <f t="shared" si="0"/>
        <v>0</v>
      </c>
      <c r="I30" s="220">
        <f>SUM('입력표(공립)'!F112:L112)</f>
        <v>0</v>
      </c>
      <c r="J30" s="191">
        <f>SUM('입력표(공립)'!M112:O112)</f>
        <v>0</v>
      </c>
      <c r="K30" s="191">
        <f>SUM('입력표(공립)'!P112:V112)</f>
        <v>0</v>
      </c>
      <c r="L30" s="191">
        <f>SUM('입력표(공립)'!W112:Z112)</f>
        <v>0</v>
      </c>
      <c r="M30" s="193">
        <f>SUM('입력표(공립)'!AA112)</f>
        <v>0</v>
      </c>
      <c r="N30" s="194">
        <f>SUM('입력표(공립)'!AB112)</f>
        <v>0</v>
      </c>
      <c r="O30" s="194">
        <f>SUM('입력표(공립)'!AC112)</f>
        <v>0</v>
      </c>
      <c r="P30" s="194">
        <f>SUM('입력표(공립)'!AD112)</f>
        <v>0</v>
      </c>
      <c r="Q30" s="195">
        <f>SUM('입력표(공립)'!AE112)</f>
        <v>0</v>
      </c>
    </row>
    <row r="31" spans="2:17" x14ac:dyDescent="0.3">
      <c r="B31" s="397">
        <v>25</v>
      </c>
      <c r="C31" s="197">
        <f>'입력표(공립)'!B113</f>
        <v>0</v>
      </c>
      <c r="D31" s="197">
        <f>'입력표(공립)'!C113</f>
        <v>0</v>
      </c>
      <c r="E31" s="197">
        <f>'입력표(공립)'!D113</f>
        <v>0</v>
      </c>
      <c r="F31" s="223">
        <f>'입력표(공립)'!G30</f>
        <v>0</v>
      </c>
      <c r="G31" s="388" t="str">
        <f t="shared" si="1"/>
        <v>E</v>
      </c>
      <c r="H31" s="222">
        <f t="shared" si="0"/>
        <v>0</v>
      </c>
      <c r="I31" s="220">
        <f>SUM('입력표(공립)'!F113:L113)</f>
        <v>0</v>
      </c>
      <c r="J31" s="191">
        <f>SUM('입력표(공립)'!M113:O113)</f>
        <v>0</v>
      </c>
      <c r="K31" s="191">
        <f>SUM('입력표(공립)'!P113:V113)</f>
        <v>0</v>
      </c>
      <c r="L31" s="191">
        <f>SUM('입력표(공립)'!W113:Z113)</f>
        <v>0</v>
      </c>
      <c r="M31" s="193">
        <f>SUM('입력표(공립)'!AA113)</f>
        <v>0</v>
      </c>
      <c r="N31" s="194">
        <f>SUM('입력표(공립)'!AB113)</f>
        <v>0</v>
      </c>
      <c r="O31" s="194">
        <f>SUM('입력표(공립)'!AC113)</f>
        <v>0</v>
      </c>
      <c r="P31" s="194">
        <f>SUM('입력표(공립)'!AD113)</f>
        <v>0</v>
      </c>
      <c r="Q31" s="195">
        <f>SUM('입력표(공립)'!AE113)</f>
        <v>0</v>
      </c>
    </row>
    <row r="32" spans="2:17" x14ac:dyDescent="0.3">
      <c r="B32" s="397">
        <v>26</v>
      </c>
      <c r="C32" s="197">
        <f>'입력표(공립)'!B114</f>
        <v>0</v>
      </c>
      <c r="D32" s="197">
        <f>'입력표(공립)'!C114</f>
        <v>0</v>
      </c>
      <c r="E32" s="197">
        <f>'입력표(공립)'!D114</f>
        <v>0</v>
      </c>
      <c r="F32" s="223">
        <f>'입력표(공립)'!G31</f>
        <v>0</v>
      </c>
      <c r="G32" s="388" t="str">
        <f t="shared" si="1"/>
        <v>E</v>
      </c>
      <c r="H32" s="222">
        <f t="shared" si="0"/>
        <v>0</v>
      </c>
      <c r="I32" s="220">
        <f>SUM('입력표(공립)'!F114:L114)</f>
        <v>0</v>
      </c>
      <c r="J32" s="191">
        <f>SUM('입력표(공립)'!M114:O114)</f>
        <v>0</v>
      </c>
      <c r="K32" s="191">
        <f>SUM('입력표(공립)'!P114:V114)</f>
        <v>0</v>
      </c>
      <c r="L32" s="191">
        <f>SUM('입력표(공립)'!W114:Z114)</f>
        <v>0</v>
      </c>
      <c r="M32" s="193">
        <f>SUM('입력표(공립)'!AA114)</f>
        <v>0</v>
      </c>
      <c r="N32" s="194">
        <f>SUM('입력표(공립)'!AB114)</f>
        <v>0</v>
      </c>
      <c r="O32" s="194">
        <f>SUM('입력표(공립)'!AC114)</f>
        <v>0</v>
      </c>
      <c r="P32" s="194">
        <f>SUM('입력표(공립)'!AD114)</f>
        <v>0</v>
      </c>
      <c r="Q32" s="195">
        <f>SUM('입력표(공립)'!AE114)</f>
        <v>0</v>
      </c>
    </row>
    <row r="33" spans="2:17" x14ac:dyDescent="0.3">
      <c r="B33" s="397">
        <v>27</v>
      </c>
      <c r="C33" s="197">
        <f>'입력표(공립)'!B115</f>
        <v>0</v>
      </c>
      <c r="D33" s="197">
        <f>'입력표(공립)'!C115</f>
        <v>0</v>
      </c>
      <c r="E33" s="197">
        <f>'입력표(공립)'!D115</f>
        <v>0</v>
      </c>
      <c r="F33" s="223">
        <f>'입력표(공립)'!G32</f>
        <v>0</v>
      </c>
      <c r="G33" s="388" t="str">
        <f t="shared" si="1"/>
        <v>E</v>
      </c>
      <c r="H33" s="222">
        <f t="shared" si="0"/>
        <v>0</v>
      </c>
      <c r="I33" s="220">
        <f>SUM('입력표(공립)'!F115:L115)</f>
        <v>0</v>
      </c>
      <c r="J33" s="191">
        <f>SUM('입력표(공립)'!M115:O115)</f>
        <v>0</v>
      </c>
      <c r="K33" s="191">
        <f>SUM('입력표(공립)'!P115:V115)</f>
        <v>0</v>
      </c>
      <c r="L33" s="191">
        <f>SUM('입력표(공립)'!W115:Z115)</f>
        <v>0</v>
      </c>
      <c r="M33" s="193">
        <f>SUM('입력표(공립)'!AA115)</f>
        <v>0</v>
      </c>
      <c r="N33" s="194">
        <f>SUM('입력표(공립)'!AB115)</f>
        <v>0</v>
      </c>
      <c r="O33" s="194">
        <f>SUM('입력표(공립)'!AC115)</f>
        <v>0</v>
      </c>
      <c r="P33" s="194">
        <f>SUM('입력표(공립)'!AD115)</f>
        <v>0</v>
      </c>
      <c r="Q33" s="195">
        <f>SUM('입력표(공립)'!AE115)</f>
        <v>0</v>
      </c>
    </row>
    <row r="34" spans="2:17" x14ac:dyDescent="0.3">
      <c r="B34" s="397">
        <v>28</v>
      </c>
      <c r="C34" s="197">
        <f>'입력표(공립)'!B116</f>
        <v>0</v>
      </c>
      <c r="D34" s="197">
        <f>'입력표(공립)'!C116</f>
        <v>0</v>
      </c>
      <c r="E34" s="197">
        <f>'입력표(공립)'!D116</f>
        <v>0</v>
      </c>
      <c r="F34" s="223">
        <f>'입력표(공립)'!G33</f>
        <v>0</v>
      </c>
      <c r="G34" s="388" t="str">
        <f t="shared" si="1"/>
        <v>E</v>
      </c>
      <c r="H34" s="222">
        <f t="shared" si="0"/>
        <v>0</v>
      </c>
      <c r="I34" s="220">
        <f>SUM('입력표(공립)'!F116:L116)</f>
        <v>0</v>
      </c>
      <c r="J34" s="191">
        <f>SUM('입력표(공립)'!M116:O116)</f>
        <v>0</v>
      </c>
      <c r="K34" s="191">
        <f>SUM('입력표(공립)'!P116:V116)</f>
        <v>0</v>
      </c>
      <c r="L34" s="191">
        <f>SUM('입력표(공립)'!W116:Z116)</f>
        <v>0</v>
      </c>
      <c r="M34" s="193">
        <f>SUM('입력표(공립)'!AA116)</f>
        <v>0</v>
      </c>
      <c r="N34" s="194">
        <f>SUM('입력표(공립)'!AB116)</f>
        <v>0</v>
      </c>
      <c r="O34" s="194">
        <f>SUM('입력표(공립)'!AC116)</f>
        <v>0</v>
      </c>
      <c r="P34" s="194">
        <f>SUM('입력표(공립)'!AD116)</f>
        <v>0</v>
      </c>
      <c r="Q34" s="195">
        <f>SUM('입력표(공립)'!AE116)</f>
        <v>0</v>
      </c>
    </row>
    <row r="35" spans="2:17" x14ac:dyDescent="0.3">
      <c r="B35" s="397">
        <v>29</v>
      </c>
      <c r="C35" s="197">
        <f>'입력표(공립)'!B117</f>
        <v>0</v>
      </c>
      <c r="D35" s="197">
        <f>'입력표(공립)'!C117</f>
        <v>0</v>
      </c>
      <c r="E35" s="197">
        <f>'입력표(공립)'!D117</f>
        <v>0</v>
      </c>
      <c r="F35" s="223">
        <f>'입력표(공립)'!G34</f>
        <v>0</v>
      </c>
      <c r="G35" s="388" t="str">
        <f t="shared" si="1"/>
        <v>E</v>
      </c>
      <c r="H35" s="222">
        <f t="shared" si="0"/>
        <v>0</v>
      </c>
      <c r="I35" s="220">
        <f>SUM('입력표(공립)'!F117:L117)</f>
        <v>0</v>
      </c>
      <c r="J35" s="191">
        <f>SUM('입력표(공립)'!M117:O117)</f>
        <v>0</v>
      </c>
      <c r="K35" s="191">
        <f>SUM('입력표(공립)'!P117:V117)</f>
        <v>0</v>
      </c>
      <c r="L35" s="191">
        <f>SUM('입력표(공립)'!W117:Z117)</f>
        <v>0</v>
      </c>
      <c r="M35" s="193">
        <f>SUM('입력표(공립)'!AA117)</f>
        <v>0</v>
      </c>
      <c r="N35" s="194">
        <f>SUM('입력표(공립)'!AB117)</f>
        <v>0</v>
      </c>
      <c r="O35" s="194">
        <f>SUM('입력표(공립)'!AC117)</f>
        <v>0</v>
      </c>
      <c r="P35" s="194">
        <f>SUM('입력표(공립)'!AD117)</f>
        <v>0</v>
      </c>
      <c r="Q35" s="195">
        <f>SUM('입력표(공립)'!AE117)</f>
        <v>0</v>
      </c>
    </row>
    <row r="36" spans="2:17" x14ac:dyDescent="0.3">
      <c r="B36" s="397">
        <v>30</v>
      </c>
      <c r="C36" s="197">
        <f>'입력표(공립)'!B118</f>
        <v>0</v>
      </c>
      <c r="D36" s="197">
        <f>'입력표(공립)'!C118</f>
        <v>0</v>
      </c>
      <c r="E36" s="197">
        <f>'입력표(공립)'!D118</f>
        <v>0</v>
      </c>
      <c r="F36" s="223">
        <f>'입력표(공립)'!G35</f>
        <v>0</v>
      </c>
      <c r="G36" s="388" t="str">
        <f t="shared" si="1"/>
        <v>E</v>
      </c>
      <c r="H36" s="222">
        <f t="shared" si="0"/>
        <v>0</v>
      </c>
      <c r="I36" s="220">
        <f>SUM('입력표(공립)'!F118:L118)</f>
        <v>0</v>
      </c>
      <c r="J36" s="191">
        <f>SUM('입력표(공립)'!M118:O118)</f>
        <v>0</v>
      </c>
      <c r="K36" s="191">
        <f>SUM('입력표(공립)'!P118:V118)</f>
        <v>0</v>
      </c>
      <c r="L36" s="191">
        <f>SUM('입력표(공립)'!W118:Z118)</f>
        <v>0</v>
      </c>
      <c r="M36" s="193">
        <f>SUM('입력표(공립)'!AA118)</f>
        <v>0</v>
      </c>
      <c r="N36" s="194">
        <f>SUM('입력표(공립)'!AB118)</f>
        <v>0</v>
      </c>
      <c r="O36" s="194">
        <f>SUM('입력표(공립)'!AC118)</f>
        <v>0</v>
      </c>
      <c r="P36" s="194">
        <f>SUM('입력표(공립)'!AD118)</f>
        <v>0</v>
      </c>
      <c r="Q36" s="195">
        <f>SUM('입력표(공립)'!AE118)</f>
        <v>0</v>
      </c>
    </row>
    <row r="37" spans="2:17" x14ac:dyDescent="0.3">
      <c r="B37" s="397">
        <v>31</v>
      </c>
      <c r="C37" s="197">
        <f>'입력표(공립)'!B119</f>
        <v>0</v>
      </c>
      <c r="D37" s="197">
        <f>'입력표(공립)'!C119</f>
        <v>0</v>
      </c>
      <c r="E37" s="197">
        <f>'입력표(공립)'!D119</f>
        <v>0</v>
      </c>
      <c r="F37" s="223">
        <f>'입력표(공립)'!G36</f>
        <v>0</v>
      </c>
      <c r="G37" s="388" t="str">
        <f t="shared" si="1"/>
        <v>E</v>
      </c>
      <c r="H37" s="222">
        <f t="shared" si="0"/>
        <v>0</v>
      </c>
      <c r="I37" s="220">
        <f>SUM('입력표(공립)'!F119:L119)</f>
        <v>0</v>
      </c>
      <c r="J37" s="191">
        <f>SUM('입력표(공립)'!M119:O119)</f>
        <v>0</v>
      </c>
      <c r="K37" s="191">
        <f>SUM('입력표(공립)'!P119:V119)</f>
        <v>0</v>
      </c>
      <c r="L37" s="191">
        <f>SUM('입력표(공립)'!W119:Z119)</f>
        <v>0</v>
      </c>
      <c r="M37" s="193">
        <f>SUM('입력표(공립)'!AA119)</f>
        <v>0</v>
      </c>
      <c r="N37" s="194">
        <f>SUM('입력표(공립)'!AB119)</f>
        <v>0</v>
      </c>
      <c r="O37" s="194">
        <f>SUM('입력표(공립)'!AC119)</f>
        <v>0</v>
      </c>
      <c r="P37" s="194">
        <f>SUM('입력표(공립)'!AD119)</f>
        <v>0</v>
      </c>
      <c r="Q37" s="195">
        <f>SUM('입력표(공립)'!AE119)</f>
        <v>0</v>
      </c>
    </row>
    <row r="38" spans="2:17" x14ac:dyDescent="0.3">
      <c r="B38" s="397">
        <v>32</v>
      </c>
      <c r="C38" s="197">
        <f>'입력표(공립)'!B120</f>
        <v>0</v>
      </c>
      <c r="D38" s="197">
        <f>'입력표(공립)'!C120</f>
        <v>0</v>
      </c>
      <c r="E38" s="197">
        <f>'입력표(공립)'!D120</f>
        <v>0</v>
      </c>
      <c r="F38" s="223">
        <f>'입력표(공립)'!G37</f>
        <v>0</v>
      </c>
      <c r="G38" s="388" t="str">
        <f t="shared" si="1"/>
        <v>E</v>
      </c>
      <c r="H38" s="222">
        <f t="shared" si="0"/>
        <v>0</v>
      </c>
      <c r="I38" s="220">
        <f>SUM('입력표(공립)'!F120:L120)</f>
        <v>0</v>
      </c>
      <c r="J38" s="191">
        <f>SUM('입력표(공립)'!M120:O120)</f>
        <v>0</v>
      </c>
      <c r="K38" s="191">
        <f>SUM('입력표(공립)'!P120:V120)</f>
        <v>0</v>
      </c>
      <c r="L38" s="191">
        <f>SUM('입력표(공립)'!W120:Z120)</f>
        <v>0</v>
      </c>
      <c r="M38" s="193">
        <f>SUM('입력표(공립)'!AA120)</f>
        <v>0</v>
      </c>
      <c r="N38" s="194">
        <f>SUM('입력표(공립)'!AB120)</f>
        <v>0</v>
      </c>
      <c r="O38" s="194">
        <f>SUM('입력표(공립)'!AC120)</f>
        <v>0</v>
      </c>
      <c r="P38" s="194">
        <f>SUM('입력표(공립)'!AD120)</f>
        <v>0</v>
      </c>
      <c r="Q38" s="195">
        <f>SUM('입력표(공립)'!AE120)</f>
        <v>0</v>
      </c>
    </row>
    <row r="39" spans="2:17" x14ac:dyDescent="0.3">
      <c r="B39" s="397">
        <v>33</v>
      </c>
      <c r="C39" s="197">
        <f>'입력표(공립)'!B121</f>
        <v>0</v>
      </c>
      <c r="D39" s="197">
        <f>'입력표(공립)'!C121</f>
        <v>0</v>
      </c>
      <c r="E39" s="197">
        <f>'입력표(공립)'!D121</f>
        <v>0</v>
      </c>
      <c r="F39" s="223">
        <f>'입력표(공립)'!G38</f>
        <v>0</v>
      </c>
      <c r="G39" s="388" t="str">
        <f t="shared" si="1"/>
        <v>E</v>
      </c>
      <c r="H39" s="222">
        <f t="shared" si="0"/>
        <v>0</v>
      </c>
      <c r="I39" s="220">
        <f>SUM('입력표(공립)'!F121:L121)</f>
        <v>0</v>
      </c>
      <c r="J39" s="191">
        <f>SUM('입력표(공립)'!M121:O121)</f>
        <v>0</v>
      </c>
      <c r="K39" s="191">
        <f>SUM('입력표(공립)'!P121:V121)</f>
        <v>0</v>
      </c>
      <c r="L39" s="191">
        <f>SUM('입력표(공립)'!W121:Z121)</f>
        <v>0</v>
      </c>
      <c r="M39" s="193">
        <f>SUM('입력표(공립)'!AA121)</f>
        <v>0</v>
      </c>
      <c r="N39" s="194">
        <f>SUM('입력표(공립)'!AB121)</f>
        <v>0</v>
      </c>
      <c r="O39" s="194">
        <f>SUM('입력표(공립)'!AC121)</f>
        <v>0</v>
      </c>
      <c r="P39" s="194">
        <f>SUM('입력표(공립)'!AD121)</f>
        <v>0</v>
      </c>
      <c r="Q39" s="195">
        <f>SUM('입력표(공립)'!AE121)</f>
        <v>0</v>
      </c>
    </row>
    <row r="40" spans="2:17" x14ac:dyDescent="0.3">
      <c r="B40" s="397">
        <v>34</v>
      </c>
      <c r="C40" s="197">
        <f>'입력표(공립)'!B122</f>
        <v>0</v>
      </c>
      <c r="D40" s="197">
        <f>'입력표(공립)'!C122</f>
        <v>0</v>
      </c>
      <c r="E40" s="197">
        <f>'입력표(공립)'!D122</f>
        <v>0</v>
      </c>
      <c r="F40" s="223">
        <f>'입력표(공립)'!G39</f>
        <v>0</v>
      </c>
      <c r="G40" s="388" t="str">
        <f t="shared" si="1"/>
        <v>E</v>
      </c>
      <c r="H40" s="222">
        <f t="shared" si="0"/>
        <v>0</v>
      </c>
      <c r="I40" s="220">
        <f>SUM('입력표(공립)'!F122:L122)</f>
        <v>0</v>
      </c>
      <c r="J40" s="191">
        <f>SUM('입력표(공립)'!M122:O122)</f>
        <v>0</v>
      </c>
      <c r="K40" s="191">
        <f>SUM('입력표(공립)'!P122:V122)</f>
        <v>0</v>
      </c>
      <c r="L40" s="191">
        <f>SUM('입력표(공립)'!W122:Z122)</f>
        <v>0</v>
      </c>
      <c r="M40" s="193">
        <f>SUM('입력표(공립)'!AA122)</f>
        <v>0</v>
      </c>
      <c r="N40" s="194">
        <f>SUM('입력표(공립)'!AB122)</f>
        <v>0</v>
      </c>
      <c r="O40" s="194">
        <f>SUM('입력표(공립)'!AC122)</f>
        <v>0</v>
      </c>
      <c r="P40" s="194">
        <f>SUM('입력표(공립)'!AD122)</f>
        <v>0</v>
      </c>
      <c r="Q40" s="195">
        <f>SUM('입력표(공립)'!AE122)</f>
        <v>0</v>
      </c>
    </row>
    <row r="41" spans="2:17" x14ac:dyDescent="0.3">
      <c r="B41" s="397">
        <v>35</v>
      </c>
      <c r="C41" s="197">
        <f>'입력표(공립)'!B123</f>
        <v>0</v>
      </c>
      <c r="D41" s="197">
        <f>'입력표(공립)'!C123</f>
        <v>0</v>
      </c>
      <c r="E41" s="197">
        <f>'입력표(공립)'!D123</f>
        <v>0</v>
      </c>
      <c r="F41" s="223">
        <f>'입력표(공립)'!G40</f>
        <v>0</v>
      </c>
      <c r="G41" s="388" t="str">
        <f t="shared" si="1"/>
        <v>E</v>
      </c>
      <c r="H41" s="222">
        <f t="shared" si="0"/>
        <v>0</v>
      </c>
      <c r="I41" s="220">
        <f>SUM('입력표(공립)'!F123:L123)</f>
        <v>0</v>
      </c>
      <c r="J41" s="191">
        <f>SUM('입력표(공립)'!M123:O123)</f>
        <v>0</v>
      </c>
      <c r="K41" s="191">
        <f>SUM('입력표(공립)'!P123:V123)</f>
        <v>0</v>
      </c>
      <c r="L41" s="191">
        <f>SUM('입력표(공립)'!W123:Z123)</f>
        <v>0</v>
      </c>
      <c r="M41" s="193">
        <f>SUM('입력표(공립)'!AA123)</f>
        <v>0</v>
      </c>
      <c r="N41" s="194">
        <f>SUM('입력표(공립)'!AB123)</f>
        <v>0</v>
      </c>
      <c r="O41" s="194">
        <f>SUM('입력표(공립)'!AC123)</f>
        <v>0</v>
      </c>
      <c r="P41" s="194">
        <f>SUM('입력표(공립)'!AD123)</f>
        <v>0</v>
      </c>
      <c r="Q41" s="195">
        <f>SUM('입력표(공립)'!AE123)</f>
        <v>0</v>
      </c>
    </row>
    <row r="42" spans="2:17" x14ac:dyDescent="0.3">
      <c r="B42" s="397">
        <v>36</v>
      </c>
      <c r="C42" s="197">
        <f>'입력표(공립)'!B124</f>
        <v>0</v>
      </c>
      <c r="D42" s="197">
        <f>'입력표(공립)'!C124</f>
        <v>0</v>
      </c>
      <c r="E42" s="197">
        <f>'입력표(공립)'!D124</f>
        <v>0</v>
      </c>
      <c r="F42" s="223">
        <f>'입력표(공립)'!G41</f>
        <v>0</v>
      </c>
      <c r="G42" s="388" t="str">
        <f t="shared" si="1"/>
        <v>E</v>
      </c>
      <c r="H42" s="222">
        <f t="shared" si="0"/>
        <v>0</v>
      </c>
      <c r="I42" s="220">
        <f>SUM('입력표(공립)'!F124:L124)</f>
        <v>0</v>
      </c>
      <c r="J42" s="191">
        <f>SUM('입력표(공립)'!M124:O124)</f>
        <v>0</v>
      </c>
      <c r="K42" s="191">
        <f>SUM('입력표(공립)'!P124:V124)</f>
        <v>0</v>
      </c>
      <c r="L42" s="191">
        <f>SUM('입력표(공립)'!W124:Z124)</f>
        <v>0</v>
      </c>
      <c r="M42" s="193">
        <f>SUM('입력표(공립)'!AA124)</f>
        <v>0</v>
      </c>
      <c r="N42" s="194">
        <f>SUM('입력표(공립)'!AB124)</f>
        <v>0</v>
      </c>
      <c r="O42" s="194">
        <f>SUM('입력표(공립)'!AC124)</f>
        <v>0</v>
      </c>
      <c r="P42" s="194">
        <f>SUM('입력표(공립)'!AD124)</f>
        <v>0</v>
      </c>
      <c r="Q42" s="195">
        <f>SUM('입력표(공립)'!AE124)</f>
        <v>0</v>
      </c>
    </row>
    <row r="43" spans="2:17" x14ac:dyDescent="0.3">
      <c r="B43" s="397">
        <v>37</v>
      </c>
      <c r="C43" s="197">
        <f>'입력표(공립)'!B125</f>
        <v>0</v>
      </c>
      <c r="D43" s="197">
        <f>'입력표(공립)'!C125</f>
        <v>0</v>
      </c>
      <c r="E43" s="197">
        <f>'입력표(공립)'!D125</f>
        <v>0</v>
      </c>
      <c r="F43" s="223">
        <f>'입력표(공립)'!G42</f>
        <v>0</v>
      </c>
      <c r="G43" s="388" t="str">
        <f t="shared" si="1"/>
        <v>E</v>
      </c>
      <c r="H43" s="222">
        <f t="shared" si="0"/>
        <v>0</v>
      </c>
      <c r="I43" s="220">
        <f>SUM('입력표(공립)'!F125:L125)</f>
        <v>0</v>
      </c>
      <c r="J43" s="191">
        <f>SUM('입력표(공립)'!M125:O125)</f>
        <v>0</v>
      </c>
      <c r="K43" s="191">
        <f>SUM('입력표(공립)'!P125:V125)</f>
        <v>0</v>
      </c>
      <c r="L43" s="191">
        <f>SUM('입력표(공립)'!W125:Z125)</f>
        <v>0</v>
      </c>
      <c r="M43" s="193">
        <f>SUM('입력표(공립)'!AA125)</f>
        <v>0</v>
      </c>
      <c r="N43" s="194">
        <f>SUM('입력표(공립)'!AB125)</f>
        <v>0</v>
      </c>
      <c r="O43" s="194">
        <f>SUM('입력표(공립)'!AC125)</f>
        <v>0</v>
      </c>
      <c r="P43" s="194">
        <f>SUM('입력표(공립)'!AD125)</f>
        <v>0</v>
      </c>
      <c r="Q43" s="195">
        <f>SUM('입력표(공립)'!AE125)</f>
        <v>0</v>
      </c>
    </row>
    <row r="44" spans="2:17" x14ac:dyDescent="0.3">
      <c r="B44" s="397">
        <v>38</v>
      </c>
      <c r="C44" s="197">
        <f>'입력표(공립)'!B126</f>
        <v>0</v>
      </c>
      <c r="D44" s="197">
        <f>'입력표(공립)'!C126</f>
        <v>0</v>
      </c>
      <c r="E44" s="197">
        <f>'입력표(공립)'!D126</f>
        <v>0</v>
      </c>
      <c r="F44" s="223">
        <f>'입력표(공립)'!G43</f>
        <v>0</v>
      </c>
      <c r="G44" s="388" t="str">
        <f t="shared" si="1"/>
        <v>E</v>
      </c>
      <c r="H44" s="222">
        <f t="shared" si="0"/>
        <v>0</v>
      </c>
      <c r="I44" s="220">
        <f>SUM('입력표(공립)'!F126:L126)</f>
        <v>0</v>
      </c>
      <c r="J44" s="191">
        <f>SUM('입력표(공립)'!M126:O126)</f>
        <v>0</v>
      </c>
      <c r="K44" s="191">
        <f>SUM('입력표(공립)'!P126:V126)</f>
        <v>0</v>
      </c>
      <c r="L44" s="191">
        <f>SUM('입력표(공립)'!W126:Z126)</f>
        <v>0</v>
      </c>
      <c r="M44" s="193">
        <f>SUM('입력표(공립)'!AA126)</f>
        <v>0</v>
      </c>
      <c r="N44" s="194">
        <f>SUM('입력표(공립)'!AB126)</f>
        <v>0</v>
      </c>
      <c r="O44" s="194">
        <f>SUM('입력표(공립)'!AC126)</f>
        <v>0</v>
      </c>
      <c r="P44" s="194">
        <f>SUM('입력표(공립)'!AD126)</f>
        <v>0</v>
      </c>
      <c r="Q44" s="195">
        <f>SUM('입력표(공립)'!AE126)</f>
        <v>0</v>
      </c>
    </row>
    <row r="45" spans="2:17" x14ac:dyDescent="0.3">
      <c r="B45" s="397">
        <v>39</v>
      </c>
      <c r="C45" s="197">
        <f>'입력표(공립)'!B127</f>
        <v>0</v>
      </c>
      <c r="D45" s="197">
        <f>'입력표(공립)'!C127</f>
        <v>0</v>
      </c>
      <c r="E45" s="197">
        <f>'입력표(공립)'!D127</f>
        <v>0</v>
      </c>
      <c r="F45" s="223">
        <f>'입력표(공립)'!G44</f>
        <v>0</v>
      </c>
      <c r="G45" s="388" t="str">
        <f t="shared" si="1"/>
        <v>E</v>
      </c>
      <c r="H45" s="222">
        <f t="shared" si="0"/>
        <v>0</v>
      </c>
      <c r="I45" s="220">
        <f>SUM('입력표(공립)'!F127:L127)</f>
        <v>0</v>
      </c>
      <c r="J45" s="191">
        <f>SUM('입력표(공립)'!M127:O127)</f>
        <v>0</v>
      </c>
      <c r="K45" s="191">
        <f>SUM('입력표(공립)'!P127:V127)</f>
        <v>0</v>
      </c>
      <c r="L45" s="191">
        <f>SUM('입력표(공립)'!W127:Z127)</f>
        <v>0</v>
      </c>
      <c r="M45" s="193">
        <f>SUM('입력표(공립)'!AA127)</f>
        <v>0</v>
      </c>
      <c r="N45" s="194">
        <f>SUM('입력표(공립)'!AB127)</f>
        <v>0</v>
      </c>
      <c r="O45" s="194">
        <f>SUM('입력표(공립)'!AC127)</f>
        <v>0</v>
      </c>
      <c r="P45" s="194">
        <f>SUM('입력표(공립)'!AD127)</f>
        <v>0</v>
      </c>
      <c r="Q45" s="195">
        <f>SUM('입력표(공립)'!AE127)</f>
        <v>0</v>
      </c>
    </row>
    <row r="46" spans="2:17" x14ac:dyDescent="0.3">
      <c r="B46" s="397">
        <v>40</v>
      </c>
      <c r="C46" s="197">
        <f>'입력표(공립)'!B128</f>
        <v>0</v>
      </c>
      <c r="D46" s="197">
        <f>'입력표(공립)'!C128</f>
        <v>0</v>
      </c>
      <c r="E46" s="197">
        <f>'입력표(공립)'!D128</f>
        <v>0</v>
      </c>
      <c r="F46" s="223">
        <f>'입력표(공립)'!G45</f>
        <v>0</v>
      </c>
      <c r="G46" s="388" t="str">
        <f t="shared" si="1"/>
        <v>E</v>
      </c>
      <c r="H46" s="222">
        <f t="shared" si="0"/>
        <v>0</v>
      </c>
      <c r="I46" s="220">
        <f>SUM('입력표(공립)'!F128:L128)</f>
        <v>0</v>
      </c>
      <c r="J46" s="191">
        <f>SUM('입력표(공립)'!M128:O128)</f>
        <v>0</v>
      </c>
      <c r="K46" s="191">
        <f>SUM('입력표(공립)'!P128:V128)</f>
        <v>0</v>
      </c>
      <c r="L46" s="191">
        <f>SUM('입력표(공립)'!W128:Z128)</f>
        <v>0</v>
      </c>
      <c r="M46" s="193">
        <f>SUM('입력표(공립)'!AA128)</f>
        <v>0</v>
      </c>
      <c r="N46" s="194">
        <f>SUM('입력표(공립)'!AB128)</f>
        <v>0</v>
      </c>
      <c r="O46" s="194">
        <f>SUM('입력표(공립)'!AC128)</f>
        <v>0</v>
      </c>
      <c r="P46" s="194">
        <f>SUM('입력표(공립)'!AD128)</f>
        <v>0</v>
      </c>
      <c r="Q46" s="195">
        <f>SUM('입력표(공립)'!AE128)</f>
        <v>0</v>
      </c>
    </row>
    <row r="47" spans="2:17" x14ac:dyDescent="0.3">
      <c r="B47" s="397">
        <v>41</v>
      </c>
      <c r="C47" s="197">
        <f>'입력표(공립)'!B129</f>
        <v>0</v>
      </c>
      <c r="D47" s="197">
        <f>'입력표(공립)'!C129</f>
        <v>0</v>
      </c>
      <c r="E47" s="197">
        <f>'입력표(공립)'!D129</f>
        <v>0</v>
      </c>
      <c r="F47" s="223">
        <f>'입력표(공립)'!G46</f>
        <v>0</v>
      </c>
      <c r="G47" s="388" t="str">
        <f t="shared" si="1"/>
        <v>E</v>
      </c>
      <c r="H47" s="222">
        <f t="shared" si="0"/>
        <v>0</v>
      </c>
      <c r="I47" s="220">
        <f>SUM('입력표(공립)'!F129:L129)</f>
        <v>0</v>
      </c>
      <c r="J47" s="191">
        <f>SUM('입력표(공립)'!M129:O129)</f>
        <v>0</v>
      </c>
      <c r="K47" s="191">
        <f>SUM('입력표(공립)'!P129:V129)</f>
        <v>0</v>
      </c>
      <c r="L47" s="191">
        <f>SUM('입력표(공립)'!W129:Z129)</f>
        <v>0</v>
      </c>
      <c r="M47" s="193">
        <f>SUM('입력표(공립)'!AA129)</f>
        <v>0</v>
      </c>
      <c r="N47" s="194">
        <f>SUM('입력표(공립)'!AB129)</f>
        <v>0</v>
      </c>
      <c r="O47" s="194">
        <f>SUM('입력표(공립)'!AC129)</f>
        <v>0</v>
      </c>
      <c r="P47" s="194">
        <f>SUM('입력표(공립)'!AD129)</f>
        <v>0</v>
      </c>
      <c r="Q47" s="195">
        <f>SUM('입력표(공립)'!AE129)</f>
        <v>0</v>
      </c>
    </row>
    <row r="48" spans="2:17" x14ac:dyDescent="0.3">
      <c r="B48" s="397">
        <v>42</v>
      </c>
      <c r="C48" s="197">
        <f>'입력표(공립)'!B130</f>
        <v>0</v>
      </c>
      <c r="D48" s="197">
        <f>'입력표(공립)'!C130</f>
        <v>0</v>
      </c>
      <c r="E48" s="197">
        <f>'입력표(공립)'!D130</f>
        <v>0</v>
      </c>
      <c r="F48" s="223">
        <f>'입력표(공립)'!G47</f>
        <v>0</v>
      </c>
      <c r="G48" s="388" t="str">
        <f t="shared" si="1"/>
        <v>E</v>
      </c>
      <c r="H48" s="222">
        <f t="shared" si="0"/>
        <v>0</v>
      </c>
      <c r="I48" s="220">
        <f>SUM('입력표(공립)'!F130:L130)</f>
        <v>0</v>
      </c>
      <c r="J48" s="191">
        <f>SUM('입력표(공립)'!M130:O130)</f>
        <v>0</v>
      </c>
      <c r="K48" s="191">
        <f>SUM('입력표(공립)'!P130:V130)</f>
        <v>0</v>
      </c>
      <c r="L48" s="191">
        <f>SUM('입력표(공립)'!W130:Z130)</f>
        <v>0</v>
      </c>
      <c r="M48" s="193">
        <f>SUM('입력표(공립)'!AA130)</f>
        <v>0</v>
      </c>
      <c r="N48" s="194">
        <f>SUM('입력표(공립)'!AB130)</f>
        <v>0</v>
      </c>
      <c r="O48" s="194">
        <f>SUM('입력표(공립)'!AC130)</f>
        <v>0</v>
      </c>
      <c r="P48" s="194">
        <f>SUM('입력표(공립)'!AD130)</f>
        <v>0</v>
      </c>
      <c r="Q48" s="195">
        <f>SUM('입력표(공립)'!AE130)</f>
        <v>0</v>
      </c>
    </row>
    <row r="49" spans="2:17" x14ac:dyDescent="0.3">
      <c r="B49" s="397">
        <v>43</v>
      </c>
      <c r="C49" s="197">
        <f>'입력표(공립)'!B131</f>
        <v>0</v>
      </c>
      <c r="D49" s="197">
        <f>'입력표(공립)'!C131</f>
        <v>0</v>
      </c>
      <c r="E49" s="197">
        <f>'입력표(공립)'!D131</f>
        <v>0</v>
      </c>
      <c r="F49" s="223">
        <f>'입력표(공립)'!G48</f>
        <v>0</v>
      </c>
      <c r="G49" s="388" t="str">
        <f t="shared" si="1"/>
        <v>E</v>
      </c>
      <c r="H49" s="222">
        <f t="shared" si="0"/>
        <v>0</v>
      </c>
      <c r="I49" s="220">
        <f>SUM('입력표(공립)'!F131:L131)</f>
        <v>0</v>
      </c>
      <c r="J49" s="191">
        <f>SUM('입력표(공립)'!M131:O131)</f>
        <v>0</v>
      </c>
      <c r="K49" s="191">
        <f>SUM('입력표(공립)'!P131:V131)</f>
        <v>0</v>
      </c>
      <c r="L49" s="191">
        <f>SUM('입력표(공립)'!W131:Z131)</f>
        <v>0</v>
      </c>
      <c r="M49" s="193">
        <f>SUM('입력표(공립)'!AA131)</f>
        <v>0</v>
      </c>
      <c r="N49" s="194">
        <f>SUM('입력표(공립)'!AB131)</f>
        <v>0</v>
      </c>
      <c r="O49" s="194">
        <f>SUM('입력표(공립)'!AC131)</f>
        <v>0</v>
      </c>
      <c r="P49" s="194">
        <f>SUM('입력표(공립)'!AD131)</f>
        <v>0</v>
      </c>
      <c r="Q49" s="195">
        <f>SUM('입력표(공립)'!AE131)</f>
        <v>0</v>
      </c>
    </row>
    <row r="50" spans="2:17" x14ac:dyDescent="0.3">
      <c r="B50" s="397">
        <v>44</v>
      </c>
      <c r="C50" s="197">
        <f>'입력표(공립)'!B132</f>
        <v>0</v>
      </c>
      <c r="D50" s="197">
        <f>'입력표(공립)'!C132</f>
        <v>0</v>
      </c>
      <c r="E50" s="197">
        <f>'입력표(공립)'!D132</f>
        <v>0</v>
      </c>
      <c r="F50" s="223">
        <f>'입력표(공립)'!G49</f>
        <v>0</v>
      </c>
      <c r="G50" s="388" t="str">
        <f t="shared" si="1"/>
        <v>E</v>
      </c>
      <c r="H50" s="222">
        <f t="shared" si="0"/>
        <v>0</v>
      </c>
      <c r="I50" s="220">
        <f>SUM('입력표(공립)'!F132:L132)</f>
        <v>0</v>
      </c>
      <c r="J50" s="191">
        <f>SUM('입력표(공립)'!M132:O132)</f>
        <v>0</v>
      </c>
      <c r="K50" s="191">
        <f>SUM('입력표(공립)'!P132:V132)</f>
        <v>0</v>
      </c>
      <c r="L50" s="191">
        <f>SUM('입력표(공립)'!W132:Z132)</f>
        <v>0</v>
      </c>
      <c r="M50" s="193">
        <f>SUM('입력표(공립)'!AA132)</f>
        <v>0</v>
      </c>
      <c r="N50" s="194">
        <f>SUM('입력표(공립)'!AB132)</f>
        <v>0</v>
      </c>
      <c r="O50" s="194">
        <f>SUM('입력표(공립)'!AC132)</f>
        <v>0</v>
      </c>
      <c r="P50" s="194">
        <f>SUM('입력표(공립)'!AD132)</f>
        <v>0</v>
      </c>
      <c r="Q50" s="195">
        <f>SUM('입력표(공립)'!AE132)</f>
        <v>0</v>
      </c>
    </row>
    <row r="51" spans="2:17" x14ac:dyDescent="0.3">
      <c r="B51" s="397">
        <v>45</v>
      </c>
      <c r="C51" s="197">
        <f>'입력표(공립)'!B133</f>
        <v>0</v>
      </c>
      <c r="D51" s="197">
        <f>'입력표(공립)'!C133</f>
        <v>0</v>
      </c>
      <c r="E51" s="197">
        <f>'입력표(공립)'!D133</f>
        <v>0</v>
      </c>
      <c r="F51" s="223">
        <f>'입력표(공립)'!G50</f>
        <v>0</v>
      </c>
      <c r="G51" s="388" t="str">
        <f t="shared" si="1"/>
        <v>E</v>
      </c>
      <c r="H51" s="222">
        <f t="shared" si="0"/>
        <v>0</v>
      </c>
      <c r="I51" s="220">
        <f>SUM('입력표(공립)'!F133:L133)</f>
        <v>0</v>
      </c>
      <c r="J51" s="191">
        <f>SUM('입력표(공립)'!M133:O133)</f>
        <v>0</v>
      </c>
      <c r="K51" s="191">
        <f>SUM('입력표(공립)'!P133:V133)</f>
        <v>0</v>
      </c>
      <c r="L51" s="191">
        <f>SUM('입력표(공립)'!W133:Z133)</f>
        <v>0</v>
      </c>
      <c r="M51" s="193">
        <f>SUM('입력표(공립)'!AA133)</f>
        <v>0</v>
      </c>
      <c r="N51" s="194">
        <f>SUM('입력표(공립)'!AB133)</f>
        <v>0</v>
      </c>
      <c r="O51" s="194">
        <f>SUM('입력표(공립)'!AC133)</f>
        <v>0</v>
      </c>
      <c r="P51" s="194">
        <f>SUM('입력표(공립)'!AD133)</f>
        <v>0</v>
      </c>
      <c r="Q51" s="195">
        <f>SUM('입력표(공립)'!AE133)</f>
        <v>0</v>
      </c>
    </row>
    <row r="52" spans="2:17" x14ac:dyDescent="0.3">
      <c r="B52" s="397">
        <v>46</v>
      </c>
      <c r="C52" s="197">
        <f>'입력표(공립)'!B134</f>
        <v>0</v>
      </c>
      <c r="D52" s="197">
        <f>'입력표(공립)'!C134</f>
        <v>0</v>
      </c>
      <c r="E52" s="197">
        <f>'입력표(공립)'!D134</f>
        <v>0</v>
      </c>
      <c r="F52" s="223">
        <f>'입력표(공립)'!G51</f>
        <v>0</v>
      </c>
      <c r="G52" s="388" t="str">
        <f t="shared" si="1"/>
        <v>E</v>
      </c>
      <c r="H52" s="222">
        <f t="shared" si="0"/>
        <v>0</v>
      </c>
      <c r="I52" s="220">
        <f>SUM('입력표(공립)'!F134:L134)</f>
        <v>0</v>
      </c>
      <c r="J52" s="191">
        <f>SUM('입력표(공립)'!M134:O134)</f>
        <v>0</v>
      </c>
      <c r="K52" s="191">
        <f>SUM('입력표(공립)'!P134:V134)</f>
        <v>0</v>
      </c>
      <c r="L52" s="191">
        <f>SUM('입력표(공립)'!W134:Z134)</f>
        <v>0</v>
      </c>
      <c r="M52" s="193">
        <f>SUM('입력표(공립)'!AA134)</f>
        <v>0</v>
      </c>
      <c r="N52" s="194">
        <f>SUM('입력표(공립)'!AB134)</f>
        <v>0</v>
      </c>
      <c r="O52" s="194">
        <f>SUM('입력표(공립)'!AC134)</f>
        <v>0</v>
      </c>
      <c r="P52" s="194">
        <f>SUM('입력표(공립)'!AD134)</f>
        <v>0</v>
      </c>
      <c r="Q52" s="195">
        <f>SUM('입력표(공립)'!AE134)</f>
        <v>0</v>
      </c>
    </row>
    <row r="53" spans="2:17" x14ac:dyDescent="0.3">
      <c r="B53" s="397">
        <v>47</v>
      </c>
      <c r="C53" s="197">
        <f>'입력표(공립)'!B135</f>
        <v>0</v>
      </c>
      <c r="D53" s="197">
        <f>'입력표(공립)'!C135</f>
        <v>0</v>
      </c>
      <c r="E53" s="197">
        <f>'입력표(공립)'!D135</f>
        <v>0</v>
      </c>
      <c r="F53" s="223">
        <f>'입력표(공립)'!G52</f>
        <v>0</v>
      </c>
      <c r="G53" s="388" t="str">
        <f t="shared" si="1"/>
        <v>E</v>
      </c>
      <c r="H53" s="222">
        <f t="shared" si="0"/>
        <v>0</v>
      </c>
      <c r="I53" s="220">
        <f>SUM('입력표(공립)'!F135:L135)</f>
        <v>0</v>
      </c>
      <c r="J53" s="191">
        <f>SUM('입력표(공립)'!M135:O135)</f>
        <v>0</v>
      </c>
      <c r="K53" s="191">
        <f>SUM('입력표(공립)'!P135:V135)</f>
        <v>0</v>
      </c>
      <c r="L53" s="191">
        <f>SUM('입력표(공립)'!W135:Z135)</f>
        <v>0</v>
      </c>
      <c r="M53" s="193">
        <f>SUM('입력표(공립)'!AA135)</f>
        <v>0</v>
      </c>
      <c r="N53" s="194">
        <f>SUM('입력표(공립)'!AB135)</f>
        <v>0</v>
      </c>
      <c r="O53" s="194">
        <f>SUM('입력표(공립)'!AC135)</f>
        <v>0</v>
      </c>
      <c r="P53" s="194">
        <f>SUM('입력표(공립)'!AD135)</f>
        <v>0</v>
      </c>
      <c r="Q53" s="195">
        <f>SUM('입력표(공립)'!AE135)</f>
        <v>0</v>
      </c>
    </row>
    <row r="54" spans="2:17" x14ac:dyDescent="0.3">
      <c r="B54" s="397">
        <v>48</v>
      </c>
      <c r="C54" s="197">
        <f>'입력표(공립)'!B136</f>
        <v>0</v>
      </c>
      <c r="D54" s="197">
        <f>'입력표(공립)'!C136</f>
        <v>0</v>
      </c>
      <c r="E54" s="197">
        <f>'입력표(공립)'!D136</f>
        <v>0</v>
      </c>
      <c r="F54" s="223">
        <f>'입력표(공립)'!G53</f>
        <v>0</v>
      </c>
      <c r="G54" s="388" t="str">
        <f t="shared" si="1"/>
        <v>E</v>
      </c>
      <c r="H54" s="222">
        <f t="shared" si="0"/>
        <v>0</v>
      </c>
      <c r="I54" s="220">
        <f>SUM('입력표(공립)'!F136:L136)</f>
        <v>0</v>
      </c>
      <c r="J54" s="191">
        <f>SUM('입력표(공립)'!M136:O136)</f>
        <v>0</v>
      </c>
      <c r="K54" s="191">
        <f>SUM('입력표(공립)'!P136:V136)</f>
        <v>0</v>
      </c>
      <c r="L54" s="191">
        <f>SUM('입력표(공립)'!W136:Z136)</f>
        <v>0</v>
      </c>
      <c r="M54" s="193">
        <f>SUM('입력표(공립)'!AA136)</f>
        <v>0</v>
      </c>
      <c r="N54" s="194">
        <f>SUM('입력표(공립)'!AB136)</f>
        <v>0</v>
      </c>
      <c r="O54" s="194">
        <f>SUM('입력표(공립)'!AC136)</f>
        <v>0</v>
      </c>
      <c r="P54" s="194">
        <f>SUM('입력표(공립)'!AD136)</f>
        <v>0</v>
      </c>
      <c r="Q54" s="195">
        <f>SUM('입력표(공립)'!AE136)</f>
        <v>0</v>
      </c>
    </row>
    <row r="55" spans="2:17" x14ac:dyDescent="0.3">
      <c r="B55" s="397">
        <v>49</v>
      </c>
      <c r="C55" s="197">
        <f>'입력표(공립)'!B137</f>
        <v>0</v>
      </c>
      <c r="D55" s="197">
        <f>'입력표(공립)'!C137</f>
        <v>0</v>
      </c>
      <c r="E55" s="197">
        <f>'입력표(공립)'!D137</f>
        <v>0</v>
      </c>
      <c r="F55" s="223">
        <f>'입력표(공립)'!G54</f>
        <v>0</v>
      </c>
      <c r="G55" s="388" t="str">
        <f t="shared" si="1"/>
        <v>E</v>
      </c>
      <c r="H55" s="222">
        <f t="shared" si="0"/>
        <v>0</v>
      </c>
      <c r="I55" s="220">
        <f>SUM('입력표(공립)'!F137:L137)</f>
        <v>0</v>
      </c>
      <c r="J55" s="191">
        <f>SUM('입력표(공립)'!M137:O137)</f>
        <v>0</v>
      </c>
      <c r="K55" s="191">
        <f>SUM('입력표(공립)'!P137:V137)</f>
        <v>0</v>
      </c>
      <c r="L55" s="191">
        <f>SUM('입력표(공립)'!W137:Z137)</f>
        <v>0</v>
      </c>
      <c r="M55" s="193">
        <f>SUM('입력표(공립)'!AA137)</f>
        <v>0</v>
      </c>
      <c r="N55" s="194">
        <f>SUM('입력표(공립)'!AB137)</f>
        <v>0</v>
      </c>
      <c r="O55" s="194">
        <f>SUM('입력표(공립)'!AC137)</f>
        <v>0</v>
      </c>
      <c r="P55" s="194">
        <f>SUM('입력표(공립)'!AD137)</f>
        <v>0</v>
      </c>
      <c r="Q55" s="195">
        <f>SUM('입력표(공립)'!AE137)</f>
        <v>0</v>
      </c>
    </row>
    <row r="56" spans="2:17" x14ac:dyDescent="0.3">
      <c r="B56" s="397">
        <v>50</v>
      </c>
      <c r="C56" s="197">
        <f>'입력표(공립)'!B138</f>
        <v>0</v>
      </c>
      <c r="D56" s="197">
        <f>'입력표(공립)'!C138</f>
        <v>0</v>
      </c>
      <c r="E56" s="197">
        <f>'입력표(공립)'!D138</f>
        <v>0</v>
      </c>
      <c r="F56" s="223">
        <f>'입력표(공립)'!G55</f>
        <v>0</v>
      </c>
      <c r="G56" s="388" t="str">
        <f t="shared" si="1"/>
        <v>E</v>
      </c>
      <c r="H56" s="222">
        <f t="shared" si="0"/>
        <v>0</v>
      </c>
      <c r="I56" s="220">
        <f>SUM('입력표(공립)'!F138:L138)</f>
        <v>0</v>
      </c>
      <c r="J56" s="191">
        <f>SUM('입력표(공립)'!M138:O138)</f>
        <v>0</v>
      </c>
      <c r="K56" s="191">
        <f>SUM('입력표(공립)'!P138:V138)</f>
        <v>0</v>
      </c>
      <c r="L56" s="191">
        <f>SUM('입력표(공립)'!W138:Z138)</f>
        <v>0</v>
      </c>
      <c r="M56" s="193">
        <f>SUM('입력표(공립)'!AA138)</f>
        <v>0</v>
      </c>
      <c r="N56" s="194">
        <f>SUM('입력표(공립)'!AB138)</f>
        <v>0</v>
      </c>
      <c r="O56" s="194">
        <f>SUM('입력표(공립)'!AC138)</f>
        <v>0</v>
      </c>
      <c r="P56" s="194">
        <f>SUM('입력표(공립)'!AD138)</f>
        <v>0</v>
      </c>
      <c r="Q56" s="195">
        <f>SUM('입력표(공립)'!AE138)</f>
        <v>0</v>
      </c>
    </row>
    <row r="57" spans="2:17" x14ac:dyDescent="0.3">
      <c r="B57" s="397">
        <v>51</v>
      </c>
      <c r="C57" s="197">
        <f>'입력표(공립)'!B139</f>
        <v>0</v>
      </c>
      <c r="D57" s="197">
        <f>'입력표(공립)'!C139</f>
        <v>0</v>
      </c>
      <c r="E57" s="197">
        <f>'입력표(공립)'!D139</f>
        <v>0</v>
      </c>
      <c r="F57" s="223">
        <f>'입력표(공립)'!G56</f>
        <v>0</v>
      </c>
      <c r="G57" s="388" t="str">
        <f t="shared" si="1"/>
        <v>E</v>
      </c>
      <c r="H57" s="222">
        <f t="shared" si="0"/>
        <v>0</v>
      </c>
      <c r="I57" s="220">
        <f>SUM('입력표(공립)'!F139:L139)</f>
        <v>0</v>
      </c>
      <c r="J57" s="191">
        <f>SUM('입력표(공립)'!M139:O139)</f>
        <v>0</v>
      </c>
      <c r="K57" s="191">
        <f>SUM('입력표(공립)'!P139:V139)</f>
        <v>0</v>
      </c>
      <c r="L57" s="191">
        <f>SUM('입력표(공립)'!W139:Z139)</f>
        <v>0</v>
      </c>
      <c r="M57" s="193">
        <f>SUM('입력표(공립)'!AA139)</f>
        <v>0</v>
      </c>
      <c r="N57" s="194">
        <f>SUM('입력표(공립)'!AB139)</f>
        <v>0</v>
      </c>
      <c r="O57" s="194">
        <f>SUM('입력표(공립)'!AC139)</f>
        <v>0</v>
      </c>
      <c r="P57" s="194">
        <f>SUM('입력표(공립)'!AD139)</f>
        <v>0</v>
      </c>
      <c r="Q57" s="195">
        <f>SUM('입력표(공립)'!AE139)</f>
        <v>0</v>
      </c>
    </row>
    <row r="58" spans="2:17" x14ac:dyDescent="0.3">
      <c r="B58" s="397">
        <v>52</v>
      </c>
      <c r="C58" s="197">
        <f>'입력표(공립)'!B140</f>
        <v>0</v>
      </c>
      <c r="D58" s="197">
        <f>'입력표(공립)'!C140</f>
        <v>0</v>
      </c>
      <c r="E58" s="197">
        <f>'입력표(공립)'!D140</f>
        <v>0</v>
      </c>
      <c r="F58" s="223">
        <f>'입력표(공립)'!G57</f>
        <v>0</v>
      </c>
      <c r="G58" s="388" t="str">
        <f t="shared" si="1"/>
        <v>E</v>
      </c>
      <c r="H58" s="222">
        <f t="shared" si="0"/>
        <v>0</v>
      </c>
      <c r="I58" s="220">
        <f>SUM('입력표(공립)'!F140:L140)</f>
        <v>0</v>
      </c>
      <c r="J58" s="191">
        <f>SUM('입력표(공립)'!M140:O140)</f>
        <v>0</v>
      </c>
      <c r="K58" s="191">
        <f>SUM('입력표(공립)'!P140:V140)</f>
        <v>0</v>
      </c>
      <c r="L58" s="191">
        <f>SUM('입력표(공립)'!W140:Z140)</f>
        <v>0</v>
      </c>
      <c r="M58" s="193">
        <f>SUM('입력표(공립)'!AA140)</f>
        <v>0</v>
      </c>
      <c r="N58" s="194">
        <f>SUM('입력표(공립)'!AB140)</f>
        <v>0</v>
      </c>
      <c r="O58" s="194">
        <f>SUM('입력표(공립)'!AC140)</f>
        <v>0</v>
      </c>
      <c r="P58" s="194">
        <f>SUM('입력표(공립)'!AD140)</f>
        <v>0</v>
      </c>
      <c r="Q58" s="195">
        <f>SUM('입력표(공립)'!AE140)</f>
        <v>0</v>
      </c>
    </row>
    <row r="59" spans="2:17" x14ac:dyDescent="0.3">
      <c r="B59" s="397">
        <v>53</v>
      </c>
      <c r="C59" s="197">
        <f>'입력표(공립)'!B141</f>
        <v>0</v>
      </c>
      <c r="D59" s="197">
        <f>'입력표(공립)'!C141</f>
        <v>0</v>
      </c>
      <c r="E59" s="197">
        <f>'입력표(공립)'!D141</f>
        <v>0</v>
      </c>
      <c r="F59" s="223">
        <f>'입력표(공립)'!G58</f>
        <v>0</v>
      </c>
      <c r="G59" s="388" t="str">
        <f t="shared" si="1"/>
        <v>E</v>
      </c>
      <c r="H59" s="222">
        <f t="shared" si="0"/>
        <v>0</v>
      </c>
      <c r="I59" s="220">
        <f>SUM('입력표(공립)'!F141:L141)</f>
        <v>0</v>
      </c>
      <c r="J59" s="191">
        <f>SUM('입력표(공립)'!M141:O141)</f>
        <v>0</v>
      </c>
      <c r="K59" s="191">
        <f>SUM('입력표(공립)'!P141:V141)</f>
        <v>0</v>
      </c>
      <c r="L59" s="191">
        <f>SUM('입력표(공립)'!W141:Z141)</f>
        <v>0</v>
      </c>
      <c r="M59" s="193">
        <f>SUM('입력표(공립)'!AA141)</f>
        <v>0</v>
      </c>
      <c r="N59" s="194">
        <f>SUM('입력표(공립)'!AB141)</f>
        <v>0</v>
      </c>
      <c r="O59" s="194">
        <f>SUM('입력표(공립)'!AC141)</f>
        <v>0</v>
      </c>
      <c r="P59" s="194">
        <f>SUM('입력표(공립)'!AD141)</f>
        <v>0</v>
      </c>
      <c r="Q59" s="195">
        <f>SUM('입력표(공립)'!AE141)</f>
        <v>0</v>
      </c>
    </row>
    <row r="60" spans="2:17" x14ac:dyDescent="0.3">
      <c r="B60" s="397">
        <v>54</v>
      </c>
      <c r="C60" s="197">
        <f>'입력표(공립)'!B142</f>
        <v>0</v>
      </c>
      <c r="D60" s="197">
        <f>'입력표(공립)'!C142</f>
        <v>0</v>
      </c>
      <c r="E60" s="197">
        <f>'입력표(공립)'!D142</f>
        <v>0</v>
      </c>
      <c r="F60" s="223">
        <f>'입력표(공립)'!G59</f>
        <v>0</v>
      </c>
      <c r="G60" s="388" t="str">
        <f t="shared" si="1"/>
        <v>E</v>
      </c>
      <c r="H60" s="222">
        <f t="shared" si="0"/>
        <v>0</v>
      </c>
      <c r="I60" s="220">
        <f>SUM('입력표(공립)'!F142:L142)</f>
        <v>0</v>
      </c>
      <c r="J60" s="191">
        <f>SUM('입력표(공립)'!M142:O142)</f>
        <v>0</v>
      </c>
      <c r="K60" s="191">
        <f>SUM('입력표(공립)'!P142:V142)</f>
        <v>0</v>
      </c>
      <c r="L60" s="191">
        <f>SUM('입력표(공립)'!W142:Z142)</f>
        <v>0</v>
      </c>
      <c r="M60" s="193">
        <f>SUM('입력표(공립)'!AA142)</f>
        <v>0</v>
      </c>
      <c r="N60" s="194">
        <f>SUM('입력표(공립)'!AB142)</f>
        <v>0</v>
      </c>
      <c r="O60" s="194">
        <f>SUM('입력표(공립)'!AC142)</f>
        <v>0</v>
      </c>
      <c r="P60" s="194">
        <f>SUM('입력표(공립)'!AD142)</f>
        <v>0</v>
      </c>
      <c r="Q60" s="195">
        <f>SUM('입력표(공립)'!AE142)</f>
        <v>0</v>
      </c>
    </row>
    <row r="61" spans="2:17" x14ac:dyDescent="0.3">
      <c r="B61" s="397">
        <v>55</v>
      </c>
      <c r="C61" s="197">
        <f>'입력표(공립)'!B143</f>
        <v>0</v>
      </c>
      <c r="D61" s="197">
        <f>'입력표(공립)'!C143</f>
        <v>0</v>
      </c>
      <c r="E61" s="197">
        <f>'입력표(공립)'!D143</f>
        <v>0</v>
      </c>
      <c r="F61" s="223">
        <f>'입력표(공립)'!G60</f>
        <v>0</v>
      </c>
      <c r="G61" s="388" t="str">
        <f t="shared" si="1"/>
        <v>E</v>
      </c>
      <c r="H61" s="222">
        <f t="shared" si="0"/>
        <v>0</v>
      </c>
      <c r="I61" s="220">
        <f>SUM('입력표(공립)'!F143:L143)</f>
        <v>0</v>
      </c>
      <c r="J61" s="191">
        <f>SUM('입력표(공립)'!M143:O143)</f>
        <v>0</v>
      </c>
      <c r="K61" s="191">
        <f>SUM('입력표(공립)'!P143:V143)</f>
        <v>0</v>
      </c>
      <c r="L61" s="191">
        <f>SUM('입력표(공립)'!W143:Z143)</f>
        <v>0</v>
      </c>
      <c r="M61" s="193">
        <f>SUM('입력표(공립)'!AA143)</f>
        <v>0</v>
      </c>
      <c r="N61" s="194">
        <f>SUM('입력표(공립)'!AB143)</f>
        <v>0</v>
      </c>
      <c r="O61" s="194">
        <f>SUM('입력표(공립)'!AC143)</f>
        <v>0</v>
      </c>
      <c r="P61" s="194">
        <f>SUM('입력표(공립)'!AD143)</f>
        <v>0</v>
      </c>
      <c r="Q61" s="195">
        <f>SUM('입력표(공립)'!AE143)</f>
        <v>0</v>
      </c>
    </row>
    <row r="62" spans="2:17" x14ac:dyDescent="0.3">
      <c r="B62" s="397">
        <v>56</v>
      </c>
      <c r="C62" s="197">
        <f>'입력표(공립)'!B144</f>
        <v>0</v>
      </c>
      <c r="D62" s="197">
        <f>'입력표(공립)'!C144</f>
        <v>0</v>
      </c>
      <c r="E62" s="197">
        <f>'입력표(공립)'!D144</f>
        <v>0</v>
      </c>
      <c r="F62" s="223">
        <f>'입력표(공립)'!G61</f>
        <v>0</v>
      </c>
      <c r="G62" s="388" t="str">
        <f t="shared" si="1"/>
        <v>E</v>
      </c>
      <c r="H62" s="222">
        <f t="shared" si="0"/>
        <v>0</v>
      </c>
      <c r="I62" s="220">
        <f>SUM('입력표(공립)'!F144:L144)</f>
        <v>0</v>
      </c>
      <c r="J62" s="191">
        <f>SUM('입력표(공립)'!M144:O144)</f>
        <v>0</v>
      </c>
      <c r="K62" s="191">
        <f>SUM('입력표(공립)'!P144:V144)</f>
        <v>0</v>
      </c>
      <c r="L62" s="191">
        <f>SUM('입력표(공립)'!W144:Z144)</f>
        <v>0</v>
      </c>
      <c r="M62" s="193">
        <f>SUM('입력표(공립)'!AA144)</f>
        <v>0</v>
      </c>
      <c r="N62" s="194">
        <f>SUM('입력표(공립)'!AB144)</f>
        <v>0</v>
      </c>
      <c r="O62" s="194">
        <f>SUM('입력표(공립)'!AC144)</f>
        <v>0</v>
      </c>
      <c r="P62" s="194">
        <f>SUM('입력표(공립)'!AD144)</f>
        <v>0</v>
      </c>
      <c r="Q62" s="195">
        <f>SUM('입력표(공립)'!AE144)</f>
        <v>0</v>
      </c>
    </row>
    <row r="63" spans="2:17" x14ac:dyDescent="0.3">
      <c r="B63" s="397">
        <v>57</v>
      </c>
      <c r="C63" s="197">
        <f>'입력표(공립)'!B145</f>
        <v>0</v>
      </c>
      <c r="D63" s="197">
        <f>'입력표(공립)'!C145</f>
        <v>0</v>
      </c>
      <c r="E63" s="197">
        <f>'입력표(공립)'!D145</f>
        <v>0</v>
      </c>
      <c r="F63" s="223">
        <f>'입력표(공립)'!G62</f>
        <v>0</v>
      </c>
      <c r="G63" s="388" t="str">
        <f t="shared" si="1"/>
        <v>E</v>
      </c>
      <c r="H63" s="222">
        <f t="shared" si="0"/>
        <v>0</v>
      </c>
      <c r="I63" s="220">
        <f>SUM('입력표(공립)'!F145:L145)</f>
        <v>0</v>
      </c>
      <c r="J63" s="191">
        <f>SUM('입력표(공립)'!M145:O145)</f>
        <v>0</v>
      </c>
      <c r="K63" s="191">
        <f>SUM('입력표(공립)'!P145:V145)</f>
        <v>0</v>
      </c>
      <c r="L63" s="191">
        <f>SUM('입력표(공립)'!W145:Z145)</f>
        <v>0</v>
      </c>
      <c r="M63" s="193">
        <f>SUM('입력표(공립)'!AA145)</f>
        <v>0</v>
      </c>
      <c r="N63" s="194">
        <f>SUM('입력표(공립)'!AB145)</f>
        <v>0</v>
      </c>
      <c r="O63" s="194">
        <f>SUM('입력표(공립)'!AC145)</f>
        <v>0</v>
      </c>
      <c r="P63" s="194">
        <f>SUM('입력표(공립)'!AD145)</f>
        <v>0</v>
      </c>
      <c r="Q63" s="195">
        <f>SUM('입력표(공립)'!AE145)</f>
        <v>0</v>
      </c>
    </row>
    <row r="64" spans="2:17" x14ac:dyDescent="0.3">
      <c r="B64" s="397">
        <v>58</v>
      </c>
      <c r="C64" s="197">
        <f>'입력표(공립)'!B146</f>
        <v>0</v>
      </c>
      <c r="D64" s="197">
        <f>'입력표(공립)'!C146</f>
        <v>0</v>
      </c>
      <c r="E64" s="197">
        <f>'입력표(공립)'!D146</f>
        <v>0</v>
      </c>
      <c r="F64" s="223">
        <f>'입력표(공립)'!G63</f>
        <v>0</v>
      </c>
      <c r="G64" s="388" t="str">
        <f t="shared" si="1"/>
        <v>E</v>
      </c>
      <c r="H64" s="222">
        <f t="shared" si="0"/>
        <v>0</v>
      </c>
      <c r="I64" s="220">
        <f>SUM('입력표(공립)'!F146:L146)</f>
        <v>0</v>
      </c>
      <c r="J64" s="191">
        <f>SUM('입력표(공립)'!M146:O146)</f>
        <v>0</v>
      </c>
      <c r="K64" s="191">
        <f>SUM('입력표(공립)'!P146:V146)</f>
        <v>0</v>
      </c>
      <c r="L64" s="191">
        <f>SUM('입력표(공립)'!W146:Z146)</f>
        <v>0</v>
      </c>
      <c r="M64" s="193">
        <f>SUM('입력표(공립)'!AA146)</f>
        <v>0</v>
      </c>
      <c r="N64" s="194">
        <f>SUM('입력표(공립)'!AB146)</f>
        <v>0</v>
      </c>
      <c r="O64" s="194">
        <f>SUM('입력표(공립)'!AC146)</f>
        <v>0</v>
      </c>
      <c r="P64" s="194">
        <f>SUM('입력표(공립)'!AD146)</f>
        <v>0</v>
      </c>
      <c r="Q64" s="195">
        <f>SUM('입력표(공립)'!AE146)</f>
        <v>0</v>
      </c>
    </row>
    <row r="65" spans="2:17" x14ac:dyDescent="0.3">
      <c r="B65" s="397">
        <v>59</v>
      </c>
      <c r="C65" s="197">
        <f>'입력표(공립)'!B147</f>
        <v>0</v>
      </c>
      <c r="D65" s="197">
        <f>'입력표(공립)'!C147</f>
        <v>0</v>
      </c>
      <c r="E65" s="197">
        <f>'입력표(공립)'!D147</f>
        <v>0</v>
      </c>
      <c r="F65" s="223">
        <f>'입력표(공립)'!G64</f>
        <v>0</v>
      </c>
      <c r="G65" s="388" t="str">
        <f t="shared" si="1"/>
        <v>E</v>
      </c>
      <c r="H65" s="222">
        <f t="shared" si="0"/>
        <v>0</v>
      </c>
      <c r="I65" s="220">
        <f>SUM('입력표(공립)'!F147:L147)</f>
        <v>0</v>
      </c>
      <c r="J65" s="191">
        <f>SUM('입력표(공립)'!M147:O147)</f>
        <v>0</v>
      </c>
      <c r="K65" s="191">
        <f>SUM('입력표(공립)'!P147:V147)</f>
        <v>0</v>
      </c>
      <c r="L65" s="191">
        <f>SUM('입력표(공립)'!W147:Z147)</f>
        <v>0</v>
      </c>
      <c r="M65" s="193">
        <f>SUM('입력표(공립)'!AA147)</f>
        <v>0</v>
      </c>
      <c r="N65" s="194">
        <f>SUM('입력표(공립)'!AB147)</f>
        <v>0</v>
      </c>
      <c r="O65" s="194">
        <f>SUM('입력표(공립)'!AC147)</f>
        <v>0</v>
      </c>
      <c r="P65" s="194">
        <f>SUM('입력표(공립)'!AD147)</f>
        <v>0</v>
      </c>
      <c r="Q65" s="195">
        <f>SUM('입력표(공립)'!AE147)</f>
        <v>0</v>
      </c>
    </row>
    <row r="66" spans="2:17" x14ac:dyDescent="0.3">
      <c r="B66" s="397">
        <v>60</v>
      </c>
      <c r="C66" s="197">
        <f>'입력표(공립)'!B148</f>
        <v>0</v>
      </c>
      <c r="D66" s="197">
        <f>'입력표(공립)'!C148</f>
        <v>0</v>
      </c>
      <c r="E66" s="197">
        <f>'입력표(공립)'!D148</f>
        <v>0</v>
      </c>
      <c r="F66" s="223">
        <f>'입력표(공립)'!G65</f>
        <v>0</v>
      </c>
      <c r="G66" s="388" t="str">
        <f t="shared" si="1"/>
        <v>E</v>
      </c>
      <c r="H66" s="222">
        <f t="shared" si="0"/>
        <v>0</v>
      </c>
      <c r="I66" s="220">
        <f>SUM('입력표(공립)'!F148:L148)</f>
        <v>0</v>
      </c>
      <c r="J66" s="191">
        <f>SUM('입력표(공립)'!M148:O148)</f>
        <v>0</v>
      </c>
      <c r="K66" s="191">
        <f>SUM('입력표(공립)'!P148:V148)</f>
        <v>0</v>
      </c>
      <c r="L66" s="191">
        <f>SUM('입력표(공립)'!W148:Z148)</f>
        <v>0</v>
      </c>
      <c r="M66" s="193">
        <f>SUM('입력표(공립)'!AA148)</f>
        <v>0</v>
      </c>
      <c r="N66" s="194">
        <f>SUM('입력표(공립)'!AB148)</f>
        <v>0</v>
      </c>
      <c r="O66" s="194">
        <f>SUM('입력표(공립)'!AC148)</f>
        <v>0</v>
      </c>
      <c r="P66" s="194">
        <f>SUM('입력표(공립)'!AD148)</f>
        <v>0</v>
      </c>
      <c r="Q66" s="195">
        <f>SUM('입력표(공립)'!AE148)</f>
        <v>0</v>
      </c>
    </row>
    <row r="67" spans="2:17" x14ac:dyDescent="0.3">
      <c r="B67" s="397">
        <v>61</v>
      </c>
      <c r="C67" s="197">
        <f>'입력표(공립)'!B149</f>
        <v>0</v>
      </c>
      <c r="D67" s="197">
        <f>'입력표(공립)'!C149</f>
        <v>0</v>
      </c>
      <c r="E67" s="197">
        <f>'입력표(공립)'!D149</f>
        <v>0</v>
      </c>
      <c r="F67" s="223">
        <f>'입력표(공립)'!G66</f>
        <v>0</v>
      </c>
      <c r="G67" s="388" t="str">
        <f t="shared" si="1"/>
        <v>E</v>
      </c>
      <c r="H67" s="222">
        <f t="shared" si="0"/>
        <v>0</v>
      </c>
      <c r="I67" s="220">
        <f>SUM('입력표(공립)'!F149:L149)</f>
        <v>0</v>
      </c>
      <c r="J67" s="191">
        <f>SUM('입력표(공립)'!M149:O149)</f>
        <v>0</v>
      </c>
      <c r="K67" s="191">
        <f>SUM('입력표(공립)'!P149:V149)</f>
        <v>0</v>
      </c>
      <c r="L67" s="191">
        <f>SUM('입력표(공립)'!W149:Z149)</f>
        <v>0</v>
      </c>
      <c r="M67" s="193">
        <f>SUM('입력표(공립)'!AA149)</f>
        <v>0</v>
      </c>
      <c r="N67" s="194">
        <f>SUM('입력표(공립)'!AB149)</f>
        <v>0</v>
      </c>
      <c r="O67" s="194">
        <f>SUM('입력표(공립)'!AC149)</f>
        <v>0</v>
      </c>
      <c r="P67" s="194">
        <f>SUM('입력표(공립)'!AD149)</f>
        <v>0</v>
      </c>
      <c r="Q67" s="195">
        <f>SUM('입력표(공립)'!AE149)</f>
        <v>0</v>
      </c>
    </row>
    <row r="68" spans="2:17" x14ac:dyDescent="0.3">
      <c r="B68" s="397">
        <v>62</v>
      </c>
      <c r="C68" s="197">
        <f>'입력표(공립)'!B150</f>
        <v>0</v>
      </c>
      <c r="D68" s="197">
        <f>'입력표(공립)'!C150</f>
        <v>0</v>
      </c>
      <c r="E68" s="197">
        <f>'입력표(공립)'!D150</f>
        <v>0</v>
      </c>
      <c r="F68" s="223">
        <f>'입력표(공립)'!G67</f>
        <v>0</v>
      </c>
      <c r="G68" s="388" t="str">
        <f t="shared" si="1"/>
        <v>E</v>
      </c>
      <c r="H68" s="222">
        <f t="shared" si="0"/>
        <v>0</v>
      </c>
      <c r="I68" s="220">
        <f>SUM('입력표(공립)'!F150:L150)</f>
        <v>0</v>
      </c>
      <c r="J68" s="191">
        <f>SUM('입력표(공립)'!M150:O150)</f>
        <v>0</v>
      </c>
      <c r="K68" s="191">
        <f>SUM('입력표(공립)'!P150:V150)</f>
        <v>0</v>
      </c>
      <c r="L68" s="191">
        <f>SUM('입력표(공립)'!W150:Z150)</f>
        <v>0</v>
      </c>
      <c r="M68" s="193">
        <f>SUM('입력표(공립)'!AA150)</f>
        <v>0</v>
      </c>
      <c r="N68" s="194">
        <f>SUM('입력표(공립)'!AB150)</f>
        <v>0</v>
      </c>
      <c r="O68" s="194">
        <f>SUM('입력표(공립)'!AC150)</f>
        <v>0</v>
      </c>
      <c r="P68" s="194">
        <f>SUM('입력표(공립)'!AD150)</f>
        <v>0</v>
      </c>
      <c r="Q68" s="195">
        <f>SUM('입력표(공립)'!AE150)</f>
        <v>0</v>
      </c>
    </row>
    <row r="69" spans="2:17" x14ac:dyDescent="0.3">
      <c r="B69" s="397">
        <v>63</v>
      </c>
      <c r="C69" s="197">
        <f>'입력표(공립)'!B151</f>
        <v>0</v>
      </c>
      <c r="D69" s="197">
        <f>'입력표(공립)'!C151</f>
        <v>0</v>
      </c>
      <c r="E69" s="197">
        <f>'입력표(공립)'!D151</f>
        <v>0</v>
      </c>
      <c r="F69" s="223">
        <f>'입력표(공립)'!G68</f>
        <v>0</v>
      </c>
      <c r="G69" s="388" t="str">
        <f t="shared" si="1"/>
        <v>E</v>
      </c>
      <c r="H69" s="222">
        <f t="shared" si="0"/>
        <v>0</v>
      </c>
      <c r="I69" s="220">
        <f>SUM('입력표(공립)'!F151:L151)</f>
        <v>0</v>
      </c>
      <c r="J69" s="191">
        <f>SUM('입력표(공립)'!M151:O151)</f>
        <v>0</v>
      </c>
      <c r="K69" s="191">
        <f>SUM('입력표(공립)'!P151:V151)</f>
        <v>0</v>
      </c>
      <c r="L69" s="191">
        <f>SUM('입력표(공립)'!W151:Z151)</f>
        <v>0</v>
      </c>
      <c r="M69" s="193">
        <f>SUM('입력표(공립)'!AA151)</f>
        <v>0</v>
      </c>
      <c r="N69" s="194">
        <f>SUM('입력표(공립)'!AB151)</f>
        <v>0</v>
      </c>
      <c r="O69" s="194">
        <f>SUM('입력표(공립)'!AC151)</f>
        <v>0</v>
      </c>
      <c r="P69" s="194">
        <f>SUM('입력표(공립)'!AD151)</f>
        <v>0</v>
      </c>
      <c r="Q69" s="195">
        <f>SUM('입력표(공립)'!AE151)</f>
        <v>0</v>
      </c>
    </row>
    <row r="70" spans="2:17" x14ac:dyDescent="0.3">
      <c r="B70" s="397">
        <v>64</v>
      </c>
      <c r="C70" s="197">
        <f>'입력표(공립)'!B152</f>
        <v>0</v>
      </c>
      <c r="D70" s="197">
        <f>'입력표(공립)'!C152</f>
        <v>0</v>
      </c>
      <c r="E70" s="197">
        <f>'입력표(공립)'!D152</f>
        <v>0</v>
      </c>
      <c r="F70" s="223">
        <f>'입력표(공립)'!G69</f>
        <v>0</v>
      </c>
      <c r="G70" s="388" t="str">
        <f t="shared" si="1"/>
        <v>E</v>
      </c>
      <c r="H70" s="222">
        <f t="shared" ref="H70:H86" si="2">SUM(I70:Q70)</f>
        <v>0</v>
      </c>
      <c r="I70" s="220">
        <f>SUM('입력표(공립)'!F152:L152)</f>
        <v>0</v>
      </c>
      <c r="J70" s="191">
        <f>SUM('입력표(공립)'!M152:O152)</f>
        <v>0</v>
      </c>
      <c r="K70" s="191">
        <f>SUM('입력표(공립)'!P152:V152)</f>
        <v>0</v>
      </c>
      <c r="L70" s="191">
        <f>SUM('입력표(공립)'!W152:Z152)</f>
        <v>0</v>
      </c>
      <c r="M70" s="193">
        <f>SUM('입력표(공립)'!AA152)</f>
        <v>0</v>
      </c>
      <c r="N70" s="194">
        <f>SUM('입력표(공립)'!AB152)</f>
        <v>0</v>
      </c>
      <c r="O70" s="194">
        <f>SUM('입력표(공립)'!AC152)</f>
        <v>0</v>
      </c>
      <c r="P70" s="194">
        <f>SUM('입력표(공립)'!AD152)</f>
        <v>0</v>
      </c>
      <c r="Q70" s="195">
        <f>SUM('입력표(공립)'!AE152)</f>
        <v>0</v>
      </c>
    </row>
    <row r="71" spans="2:17" x14ac:dyDescent="0.3">
      <c r="B71" s="397">
        <v>65</v>
      </c>
      <c r="C71" s="197">
        <f>'입력표(공립)'!B153</f>
        <v>0</v>
      </c>
      <c r="D71" s="197">
        <f>'입력표(공립)'!C153</f>
        <v>0</v>
      </c>
      <c r="E71" s="197">
        <f>'입력표(공립)'!D153</f>
        <v>0</v>
      </c>
      <c r="F71" s="223">
        <f>'입력표(공립)'!G70</f>
        <v>0</v>
      </c>
      <c r="G71" s="388" t="str">
        <f t="shared" si="1"/>
        <v>E</v>
      </c>
      <c r="H71" s="222">
        <f t="shared" si="2"/>
        <v>0</v>
      </c>
      <c r="I71" s="220">
        <f>SUM('입력표(공립)'!F153:L153)</f>
        <v>0</v>
      </c>
      <c r="J71" s="191">
        <f>SUM('입력표(공립)'!M153:O153)</f>
        <v>0</v>
      </c>
      <c r="K71" s="191">
        <f>SUM('입력표(공립)'!P153:V153)</f>
        <v>0</v>
      </c>
      <c r="L71" s="191">
        <f>SUM('입력표(공립)'!W153:Z153)</f>
        <v>0</v>
      </c>
      <c r="M71" s="193">
        <f>SUM('입력표(공립)'!AA153)</f>
        <v>0</v>
      </c>
      <c r="N71" s="194">
        <f>SUM('입력표(공립)'!AB153)</f>
        <v>0</v>
      </c>
      <c r="O71" s="194">
        <f>SUM('입력표(공립)'!AC153)</f>
        <v>0</v>
      </c>
      <c r="P71" s="194">
        <f>SUM('입력표(공립)'!AD153)</f>
        <v>0</v>
      </c>
      <c r="Q71" s="195">
        <f>SUM('입력표(공립)'!AE153)</f>
        <v>0</v>
      </c>
    </row>
    <row r="72" spans="2:17" x14ac:dyDescent="0.3">
      <c r="B72" s="397">
        <v>66</v>
      </c>
      <c r="C72" s="197">
        <f>'입력표(공립)'!B154</f>
        <v>0</v>
      </c>
      <c r="D72" s="197">
        <f>'입력표(공립)'!C154</f>
        <v>0</v>
      </c>
      <c r="E72" s="197">
        <f>'입력표(공립)'!D154</f>
        <v>0</v>
      </c>
      <c r="F72" s="223">
        <f>'입력표(공립)'!G71</f>
        <v>0</v>
      </c>
      <c r="G72" s="388" t="str">
        <f t="shared" ref="G72:G86" si="3">IF(H72&gt;=251,"A",IF(H72&gt;=201,"B",IF(H72&gt;=151,"C",IF(H72&gt;=101,"D",IF(H72&lt;=100,"E")))))</f>
        <v>E</v>
      </c>
      <c r="H72" s="222">
        <f t="shared" si="2"/>
        <v>0</v>
      </c>
      <c r="I72" s="220">
        <f>SUM('입력표(공립)'!F154:L154)</f>
        <v>0</v>
      </c>
      <c r="J72" s="191">
        <f>SUM('입력표(공립)'!M154:O154)</f>
        <v>0</v>
      </c>
      <c r="K72" s="191">
        <f>SUM('입력표(공립)'!P154:V154)</f>
        <v>0</v>
      </c>
      <c r="L72" s="191">
        <f>SUM('입력표(공립)'!W154:Z154)</f>
        <v>0</v>
      </c>
      <c r="M72" s="193">
        <f>SUM('입력표(공립)'!AA154)</f>
        <v>0</v>
      </c>
      <c r="N72" s="194">
        <f>SUM('입력표(공립)'!AB154)</f>
        <v>0</v>
      </c>
      <c r="O72" s="194">
        <f>SUM('입력표(공립)'!AC154)</f>
        <v>0</v>
      </c>
      <c r="P72" s="194">
        <f>SUM('입력표(공립)'!AD154)</f>
        <v>0</v>
      </c>
      <c r="Q72" s="195">
        <f>SUM('입력표(공립)'!AE154)</f>
        <v>0</v>
      </c>
    </row>
    <row r="73" spans="2:17" x14ac:dyDescent="0.3">
      <c r="B73" s="397">
        <v>67</v>
      </c>
      <c r="C73" s="197">
        <f>'입력표(공립)'!B155</f>
        <v>0</v>
      </c>
      <c r="D73" s="197">
        <f>'입력표(공립)'!C155</f>
        <v>0</v>
      </c>
      <c r="E73" s="197">
        <f>'입력표(공립)'!D155</f>
        <v>0</v>
      </c>
      <c r="F73" s="223">
        <f>'입력표(공립)'!G72</f>
        <v>0</v>
      </c>
      <c r="G73" s="388" t="str">
        <f t="shared" si="3"/>
        <v>E</v>
      </c>
      <c r="H73" s="222">
        <f t="shared" si="2"/>
        <v>0</v>
      </c>
      <c r="I73" s="220">
        <f>SUM('입력표(공립)'!F155:L155)</f>
        <v>0</v>
      </c>
      <c r="J73" s="191">
        <f>SUM('입력표(공립)'!M155:O155)</f>
        <v>0</v>
      </c>
      <c r="K73" s="191">
        <f>SUM('입력표(공립)'!P155:V155)</f>
        <v>0</v>
      </c>
      <c r="L73" s="191">
        <f>SUM('입력표(공립)'!W155:Z155)</f>
        <v>0</v>
      </c>
      <c r="M73" s="193">
        <f>SUM('입력표(공립)'!AA155)</f>
        <v>0</v>
      </c>
      <c r="N73" s="194">
        <f>SUM('입력표(공립)'!AB155)</f>
        <v>0</v>
      </c>
      <c r="O73" s="194">
        <f>SUM('입력표(공립)'!AC155)</f>
        <v>0</v>
      </c>
      <c r="P73" s="194">
        <f>SUM('입력표(공립)'!AD155)</f>
        <v>0</v>
      </c>
      <c r="Q73" s="195">
        <f>SUM('입력표(공립)'!AE155)</f>
        <v>0</v>
      </c>
    </row>
    <row r="74" spans="2:17" x14ac:dyDescent="0.3">
      <c r="B74" s="397">
        <v>68</v>
      </c>
      <c r="C74" s="197">
        <f>'입력표(공립)'!B156</f>
        <v>0</v>
      </c>
      <c r="D74" s="197">
        <f>'입력표(공립)'!C156</f>
        <v>0</v>
      </c>
      <c r="E74" s="197">
        <f>'입력표(공립)'!D156</f>
        <v>0</v>
      </c>
      <c r="F74" s="223">
        <f>'입력표(공립)'!G73</f>
        <v>0</v>
      </c>
      <c r="G74" s="388" t="str">
        <f t="shared" si="3"/>
        <v>E</v>
      </c>
      <c r="H74" s="222">
        <f t="shared" si="2"/>
        <v>0</v>
      </c>
      <c r="I74" s="220">
        <f>SUM('입력표(공립)'!F156:L156)</f>
        <v>0</v>
      </c>
      <c r="J74" s="191">
        <f>SUM('입력표(공립)'!M156:O156)</f>
        <v>0</v>
      </c>
      <c r="K74" s="191">
        <f>SUM('입력표(공립)'!P156:V156)</f>
        <v>0</v>
      </c>
      <c r="L74" s="191">
        <f>SUM('입력표(공립)'!W156:Z156)</f>
        <v>0</v>
      </c>
      <c r="M74" s="193">
        <f>SUM('입력표(공립)'!AA156)</f>
        <v>0</v>
      </c>
      <c r="N74" s="194">
        <f>SUM('입력표(공립)'!AB156)</f>
        <v>0</v>
      </c>
      <c r="O74" s="194">
        <f>SUM('입력표(공립)'!AC156)</f>
        <v>0</v>
      </c>
      <c r="P74" s="194">
        <f>SUM('입력표(공립)'!AD156)</f>
        <v>0</v>
      </c>
      <c r="Q74" s="195">
        <f>SUM('입력표(공립)'!AE156)</f>
        <v>0</v>
      </c>
    </row>
    <row r="75" spans="2:17" x14ac:dyDescent="0.3">
      <c r="B75" s="397">
        <v>69</v>
      </c>
      <c r="C75" s="197">
        <f>'입력표(공립)'!B157</f>
        <v>0</v>
      </c>
      <c r="D75" s="197">
        <f>'입력표(공립)'!C157</f>
        <v>0</v>
      </c>
      <c r="E75" s="197">
        <f>'입력표(공립)'!D157</f>
        <v>0</v>
      </c>
      <c r="F75" s="223">
        <f>'입력표(공립)'!G74</f>
        <v>0</v>
      </c>
      <c r="G75" s="388" t="str">
        <f t="shared" si="3"/>
        <v>E</v>
      </c>
      <c r="H75" s="222">
        <f t="shared" si="2"/>
        <v>0</v>
      </c>
      <c r="I75" s="220">
        <f>SUM('입력표(공립)'!F157:L157)</f>
        <v>0</v>
      </c>
      <c r="J75" s="191">
        <f>SUM('입력표(공립)'!M157:O157)</f>
        <v>0</v>
      </c>
      <c r="K75" s="191">
        <f>SUM('입력표(공립)'!P157:V157)</f>
        <v>0</v>
      </c>
      <c r="L75" s="191">
        <f>SUM('입력표(공립)'!W157:Z157)</f>
        <v>0</v>
      </c>
      <c r="M75" s="193">
        <f>SUM('입력표(공립)'!AA157)</f>
        <v>0</v>
      </c>
      <c r="N75" s="194">
        <f>SUM('입력표(공립)'!AB157)</f>
        <v>0</v>
      </c>
      <c r="O75" s="194">
        <f>SUM('입력표(공립)'!AC157)</f>
        <v>0</v>
      </c>
      <c r="P75" s="194">
        <f>SUM('입력표(공립)'!AD157)</f>
        <v>0</v>
      </c>
      <c r="Q75" s="195">
        <f>SUM('입력표(공립)'!AE157)</f>
        <v>0</v>
      </c>
    </row>
    <row r="76" spans="2:17" x14ac:dyDescent="0.3">
      <c r="B76" s="397">
        <v>70</v>
      </c>
      <c r="C76" s="197">
        <f>'입력표(공립)'!B158</f>
        <v>0</v>
      </c>
      <c r="D76" s="197">
        <f>'입력표(공립)'!C158</f>
        <v>0</v>
      </c>
      <c r="E76" s="197">
        <f>'입력표(공립)'!D158</f>
        <v>0</v>
      </c>
      <c r="F76" s="223">
        <f>'입력표(공립)'!G75</f>
        <v>0</v>
      </c>
      <c r="G76" s="388" t="str">
        <f t="shared" si="3"/>
        <v>E</v>
      </c>
      <c r="H76" s="222">
        <f t="shared" si="2"/>
        <v>0</v>
      </c>
      <c r="I76" s="220">
        <f>SUM('입력표(공립)'!F158:L158)</f>
        <v>0</v>
      </c>
      <c r="J76" s="191">
        <f>SUM('입력표(공립)'!M158:O158)</f>
        <v>0</v>
      </c>
      <c r="K76" s="191">
        <f>SUM('입력표(공립)'!P158:V158)</f>
        <v>0</v>
      </c>
      <c r="L76" s="191">
        <f>SUM('입력표(공립)'!W158:Z158)</f>
        <v>0</v>
      </c>
      <c r="M76" s="193">
        <f>SUM('입력표(공립)'!AA158)</f>
        <v>0</v>
      </c>
      <c r="N76" s="194">
        <f>SUM('입력표(공립)'!AB158)</f>
        <v>0</v>
      </c>
      <c r="O76" s="194">
        <f>SUM('입력표(공립)'!AC158)</f>
        <v>0</v>
      </c>
      <c r="P76" s="194">
        <f>SUM('입력표(공립)'!AD158)</f>
        <v>0</v>
      </c>
      <c r="Q76" s="195">
        <f>SUM('입력표(공립)'!AE158)</f>
        <v>0</v>
      </c>
    </row>
    <row r="77" spans="2:17" x14ac:dyDescent="0.3">
      <c r="B77" s="397">
        <v>71</v>
      </c>
      <c r="C77" s="197">
        <f>'입력표(공립)'!B159</f>
        <v>0</v>
      </c>
      <c r="D77" s="197">
        <f>'입력표(공립)'!C159</f>
        <v>0</v>
      </c>
      <c r="E77" s="197">
        <f>'입력표(공립)'!D159</f>
        <v>0</v>
      </c>
      <c r="F77" s="223">
        <f>'입력표(공립)'!G76</f>
        <v>0</v>
      </c>
      <c r="G77" s="388" t="str">
        <f t="shared" si="3"/>
        <v>E</v>
      </c>
      <c r="H77" s="222">
        <f t="shared" si="2"/>
        <v>0</v>
      </c>
      <c r="I77" s="220">
        <f>SUM('입력표(공립)'!F159:L159)</f>
        <v>0</v>
      </c>
      <c r="J77" s="191">
        <f>SUM('입력표(공립)'!M159:O159)</f>
        <v>0</v>
      </c>
      <c r="K77" s="191">
        <f>SUM('입력표(공립)'!P159:V159)</f>
        <v>0</v>
      </c>
      <c r="L77" s="191">
        <f>SUM('입력표(공립)'!W159:Z159)</f>
        <v>0</v>
      </c>
      <c r="M77" s="193">
        <f>SUM('입력표(공립)'!AA159)</f>
        <v>0</v>
      </c>
      <c r="N77" s="194">
        <f>SUM('입력표(공립)'!AB159)</f>
        <v>0</v>
      </c>
      <c r="O77" s="194">
        <f>SUM('입력표(공립)'!AC159)</f>
        <v>0</v>
      </c>
      <c r="P77" s="194">
        <f>SUM('입력표(공립)'!AD159)</f>
        <v>0</v>
      </c>
      <c r="Q77" s="195">
        <f>SUM('입력표(공립)'!AE159)</f>
        <v>0</v>
      </c>
    </row>
    <row r="78" spans="2:17" x14ac:dyDescent="0.3">
      <c r="B78" s="397">
        <v>72</v>
      </c>
      <c r="C78" s="197">
        <f>'입력표(공립)'!B160</f>
        <v>0</v>
      </c>
      <c r="D78" s="197">
        <f>'입력표(공립)'!C160</f>
        <v>0</v>
      </c>
      <c r="E78" s="197">
        <f>'입력표(공립)'!D160</f>
        <v>0</v>
      </c>
      <c r="F78" s="223">
        <f>'입력표(공립)'!G77</f>
        <v>0</v>
      </c>
      <c r="G78" s="388" t="str">
        <f t="shared" si="3"/>
        <v>E</v>
      </c>
      <c r="H78" s="222">
        <f t="shared" si="2"/>
        <v>0</v>
      </c>
      <c r="I78" s="220">
        <f>SUM('입력표(공립)'!F160:L160)</f>
        <v>0</v>
      </c>
      <c r="J78" s="191">
        <f>SUM('입력표(공립)'!M160:O160)</f>
        <v>0</v>
      </c>
      <c r="K78" s="191">
        <f>SUM('입력표(공립)'!P160:V160)</f>
        <v>0</v>
      </c>
      <c r="L78" s="191">
        <f>SUM('입력표(공립)'!W160:Z160)</f>
        <v>0</v>
      </c>
      <c r="M78" s="193">
        <f>SUM('입력표(공립)'!AA160)</f>
        <v>0</v>
      </c>
      <c r="N78" s="194">
        <f>SUM('입력표(공립)'!AB160)</f>
        <v>0</v>
      </c>
      <c r="O78" s="194">
        <f>SUM('입력표(공립)'!AC160)</f>
        <v>0</v>
      </c>
      <c r="P78" s="194">
        <f>SUM('입력표(공립)'!AD160)</f>
        <v>0</v>
      </c>
      <c r="Q78" s="195">
        <f>SUM('입력표(공립)'!AE160)</f>
        <v>0</v>
      </c>
    </row>
    <row r="79" spans="2:17" x14ac:dyDescent="0.3">
      <c r="B79" s="397">
        <v>73</v>
      </c>
      <c r="C79" s="197">
        <f>'입력표(공립)'!B161</f>
        <v>0</v>
      </c>
      <c r="D79" s="197">
        <f>'입력표(공립)'!C161</f>
        <v>0</v>
      </c>
      <c r="E79" s="197">
        <f>'입력표(공립)'!D161</f>
        <v>0</v>
      </c>
      <c r="F79" s="223">
        <f>'입력표(공립)'!G78</f>
        <v>0</v>
      </c>
      <c r="G79" s="388" t="str">
        <f t="shared" si="3"/>
        <v>E</v>
      </c>
      <c r="H79" s="222">
        <f t="shared" si="2"/>
        <v>0</v>
      </c>
      <c r="I79" s="220">
        <f>SUM('입력표(공립)'!F161:L161)</f>
        <v>0</v>
      </c>
      <c r="J79" s="191">
        <f>SUM('입력표(공립)'!M161:O161)</f>
        <v>0</v>
      </c>
      <c r="K79" s="191">
        <f>SUM('입력표(공립)'!P161:V161)</f>
        <v>0</v>
      </c>
      <c r="L79" s="191">
        <f>SUM('입력표(공립)'!W161:Z161)</f>
        <v>0</v>
      </c>
      <c r="M79" s="193">
        <f>SUM('입력표(공립)'!AA161)</f>
        <v>0</v>
      </c>
      <c r="N79" s="194">
        <f>SUM('입력표(공립)'!AB161)</f>
        <v>0</v>
      </c>
      <c r="O79" s="194">
        <f>SUM('입력표(공립)'!AC161)</f>
        <v>0</v>
      </c>
      <c r="P79" s="194">
        <f>SUM('입력표(공립)'!AD161)</f>
        <v>0</v>
      </c>
      <c r="Q79" s="195">
        <f>SUM('입력표(공립)'!AE161)</f>
        <v>0</v>
      </c>
    </row>
    <row r="80" spans="2:17" x14ac:dyDescent="0.3">
      <c r="B80" s="397">
        <v>74</v>
      </c>
      <c r="C80" s="197">
        <f>'입력표(공립)'!B162</f>
        <v>0</v>
      </c>
      <c r="D80" s="197">
        <f>'입력표(공립)'!C162</f>
        <v>0</v>
      </c>
      <c r="E80" s="197">
        <f>'입력표(공립)'!D162</f>
        <v>0</v>
      </c>
      <c r="F80" s="223">
        <f>'입력표(공립)'!G79</f>
        <v>0</v>
      </c>
      <c r="G80" s="388" t="str">
        <f t="shared" si="3"/>
        <v>E</v>
      </c>
      <c r="H80" s="222">
        <f t="shared" si="2"/>
        <v>0</v>
      </c>
      <c r="I80" s="220">
        <f>SUM('입력표(공립)'!F162:L162)</f>
        <v>0</v>
      </c>
      <c r="J80" s="191">
        <f>SUM('입력표(공립)'!M162:O162)</f>
        <v>0</v>
      </c>
      <c r="K80" s="191">
        <f>SUM('입력표(공립)'!P162:V162)</f>
        <v>0</v>
      </c>
      <c r="L80" s="191">
        <f>SUM('입력표(공립)'!W162:Z162)</f>
        <v>0</v>
      </c>
      <c r="M80" s="193">
        <f>SUM('입력표(공립)'!AA162)</f>
        <v>0</v>
      </c>
      <c r="N80" s="194">
        <f>SUM('입력표(공립)'!AB162)</f>
        <v>0</v>
      </c>
      <c r="O80" s="194">
        <f>SUM('입력표(공립)'!AC162)</f>
        <v>0</v>
      </c>
      <c r="P80" s="194">
        <f>SUM('입력표(공립)'!AD162)</f>
        <v>0</v>
      </c>
      <c r="Q80" s="195">
        <f>SUM('입력표(공립)'!AE162)</f>
        <v>0</v>
      </c>
    </row>
    <row r="81" spans="2:17" x14ac:dyDescent="0.3">
      <c r="B81" s="397">
        <v>75</v>
      </c>
      <c r="C81" s="197">
        <f>'입력표(공립)'!B163</f>
        <v>0</v>
      </c>
      <c r="D81" s="197">
        <f>'입력표(공립)'!C163</f>
        <v>0</v>
      </c>
      <c r="E81" s="197">
        <f>'입력표(공립)'!D163</f>
        <v>0</v>
      </c>
      <c r="F81" s="223">
        <f>'입력표(공립)'!G80</f>
        <v>0</v>
      </c>
      <c r="G81" s="388" t="str">
        <f t="shared" si="3"/>
        <v>E</v>
      </c>
      <c r="H81" s="222">
        <f t="shared" si="2"/>
        <v>0</v>
      </c>
      <c r="I81" s="220">
        <f>SUM('입력표(공립)'!F163:L163)</f>
        <v>0</v>
      </c>
      <c r="J81" s="191">
        <f>SUM('입력표(공립)'!M163:O163)</f>
        <v>0</v>
      </c>
      <c r="K81" s="191">
        <f>SUM('입력표(공립)'!P163:V163)</f>
        <v>0</v>
      </c>
      <c r="L81" s="191">
        <f>SUM('입력표(공립)'!W163:Z163)</f>
        <v>0</v>
      </c>
      <c r="M81" s="193">
        <f>SUM('입력표(공립)'!AA163)</f>
        <v>0</v>
      </c>
      <c r="N81" s="194">
        <f>SUM('입력표(공립)'!AB163)</f>
        <v>0</v>
      </c>
      <c r="O81" s="194">
        <f>SUM('입력표(공립)'!AC163)</f>
        <v>0</v>
      </c>
      <c r="P81" s="194">
        <f>SUM('입력표(공립)'!AD163)</f>
        <v>0</v>
      </c>
      <c r="Q81" s="195">
        <f>SUM('입력표(공립)'!AE163)</f>
        <v>0</v>
      </c>
    </row>
    <row r="82" spans="2:17" x14ac:dyDescent="0.3">
      <c r="B82" s="397">
        <v>76</v>
      </c>
      <c r="C82" s="197">
        <f>'입력표(공립)'!B164</f>
        <v>0</v>
      </c>
      <c r="D82" s="197">
        <f>'입력표(공립)'!C164</f>
        <v>0</v>
      </c>
      <c r="E82" s="197">
        <f>'입력표(공립)'!D164</f>
        <v>0</v>
      </c>
      <c r="F82" s="223">
        <f>'입력표(공립)'!G81</f>
        <v>0</v>
      </c>
      <c r="G82" s="388" t="str">
        <f t="shared" si="3"/>
        <v>E</v>
      </c>
      <c r="H82" s="222">
        <f t="shared" si="2"/>
        <v>0</v>
      </c>
      <c r="I82" s="220">
        <f>SUM('입력표(공립)'!F164:L164)</f>
        <v>0</v>
      </c>
      <c r="J82" s="191">
        <f>SUM('입력표(공립)'!M164:O164)</f>
        <v>0</v>
      </c>
      <c r="K82" s="191">
        <f>SUM('입력표(공립)'!P164:V164)</f>
        <v>0</v>
      </c>
      <c r="L82" s="191">
        <f>SUM('입력표(공립)'!W164:Z164)</f>
        <v>0</v>
      </c>
      <c r="M82" s="193">
        <f>SUM('입력표(공립)'!AA164)</f>
        <v>0</v>
      </c>
      <c r="N82" s="194">
        <f>SUM('입력표(공립)'!AB164)</f>
        <v>0</v>
      </c>
      <c r="O82" s="194">
        <f>SUM('입력표(공립)'!AC164)</f>
        <v>0</v>
      </c>
      <c r="P82" s="194">
        <f>SUM('입력표(공립)'!AD164)</f>
        <v>0</v>
      </c>
      <c r="Q82" s="195">
        <f>SUM('입력표(공립)'!AE164)</f>
        <v>0</v>
      </c>
    </row>
    <row r="83" spans="2:17" x14ac:dyDescent="0.3">
      <c r="B83" s="397">
        <v>77</v>
      </c>
      <c r="C83" s="197">
        <f>'입력표(공립)'!B165</f>
        <v>0</v>
      </c>
      <c r="D83" s="197">
        <f>'입력표(공립)'!C165</f>
        <v>0</v>
      </c>
      <c r="E83" s="197">
        <f>'입력표(공립)'!D165</f>
        <v>0</v>
      </c>
      <c r="F83" s="223">
        <f>'입력표(공립)'!G82</f>
        <v>0</v>
      </c>
      <c r="G83" s="388" t="str">
        <f t="shared" si="3"/>
        <v>E</v>
      </c>
      <c r="H83" s="222">
        <f t="shared" si="2"/>
        <v>0</v>
      </c>
      <c r="I83" s="220">
        <f>SUM('입력표(공립)'!F165:L165)</f>
        <v>0</v>
      </c>
      <c r="J83" s="191">
        <f>SUM('입력표(공립)'!M165:O165)</f>
        <v>0</v>
      </c>
      <c r="K83" s="191">
        <f>SUM('입력표(공립)'!P165:V165)</f>
        <v>0</v>
      </c>
      <c r="L83" s="191">
        <f>SUM('입력표(공립)'!W165:Z165)</f>
        <v>0</v>
      </c>
      <c r="M83" s="193">
        <f>SUM('입력표(공립)'!AA165)</f>
        <v>0</v>
      </c>
      <c r="N83" s="194">
        <f>SUM('입력표(공립)'!AB165)</f>
        <v>0</v>
      </c>
      <c r="O83" s="194">
        <f>SUM('입력표(공립)'!AC165)</f>
        <v>0</v>
      </c>
      <c r="P83" s="194">
        <f>SUM('입력표(공립)'!AD165)</f>
        <v>0</v>
      </c>
      <c r="Q83" s="195">
        <f>SUM('입력표(공립)'!AE165)</f>
        <v>0</v>
      </c>
    </row>
    <row r="84" spans="2:17" x14ac:dyDescent="0.3">
      <c r="B84" s="397">
        <v>78</v>
      </c>
      <c r="C84" s="197">
        <f>'입력표(공립)'!B166</f>
        <v>0</v>
      </c>
      <c r="D84" s="197">
        <f>'입력표(공립)'!C166</f>
        <v>0</v>
      </c>
      <c r="E84" s="197">
        <f>'입력표(공립)'!D166</f>
        <v>0</v>
      </c>
      <c r="F84" s="223">
        <f>'입력표(공립)'!G83</f>
        <v>0</v>
      </c>
      <c r="G84" s="388" t="str">
        <f t="shared" si="3"/>
        <v>E</v>
      </c>
      <c r="H84" s="222">
        <f t="shared" si="2"/>
        <v>0</v>
      </c>
      <c r="I84" s="220">
        <f>SUM('입력표(공립)'!F166:L166)</f>
        <v>0</v>
      </c>
      <c r="J84" s="191">
        <f>SUM('입력표(공립)'!M166:O166)</f>
        <v>0</v>
      </c>
      <c r="K84" s="191">
        <f>SUM('입력표(공립)'!P166:V166)</f>
        <v>0</v>
      </c>
      <c r="L84" s="191">
        <f>SUM('입력표(공립)'!W166:Z166)</f>
        <v>0</v>
      </c>
      <c r="M84" s="193">
        <f>SUM('입력표(공립)'!AA166)</f>
        <v>0</v>
      </c>
      <c r="N84" s="194">
        <f>SUM('입력표(공립)'!AB166)</f>
        <v>0</v>
      </c>
      <c r="O84" s="194">
        <f>SUM('입력표(공립)'!AC166)</f>
        <v>0</v>
      </c>
      <c r="P84" s="194">
        <f>SUM('입력표(공립)'!AD166)</f>
        <v>0</v>
      </c>
      <c r="Q84" s="195">
        <f>SUM('입력표(공립)'!AE166)</f>
        <v>0</v>
      </c>
    </row>
    <row r="85" spans="2:17" x14ac:dyDescent="0.3">
      <c r="B85" s="397">
        <v>79</v>
      </c>
      <c r="C85" s="197">
        <f>'입력표(공립)'!B167</f>
        <v>0</v>
      </c>
      <c r="D85" s="197">
        <f>'입력표(공립)'!C167</f>
        <v>0</v>
      </c>
      <c r="E85" s="197">
        <f>'입력표(공립)'!D167</f>
        <v>0</v>
      </c>
      <c r="F85" s="223">
        <f>'입력표(공립)'!G84</f>
        <v>0</v>
      </c>
      <c r="G85" s="388" t="str">
        <f t="shared" si="3"/>
        <v>E</v>
      </c>
      <c r="H85" s="222">
        <f t="shared" si="2"/>
        <v>0</v>
      </c>
      <c r="I85" s="220">
        <f>SUM('입력표(공립)'!F167:L167)</f>
        <v>0</v>
      </c>
      <c r="J85" s="191">
        <f>SUM('입력표(공립)'!M167:O167)</f>
        <v>0</v>
      </c>
      <c r="K85" s="191">
        <f>SUM('입력표(공립)'!P167:V167)</f>
        <v>0</v>
      </c>
      <c r="L85" s="191">
        <f>SUM('입력표(공립)'!W167:Z167)</f>
        <v>0</v>
      </c>
      <c r="M85" s="193">
        <f>SUM('입력표(공립)'!AA167)</f>
        <v>0</v>
      </c>
      <c r="N85" s="194">
        <f>SUM('입력표(공립)'!AB167)</f>
        <v>0</v>
      </c>
      <c r="O85" s="194">
        <f>SUM('입력표(공립)'!AC167)</f>
        <v>0</v>
      </c>
      <c r="P85" s="194">
        <f>SUM('입력표(공립)'!AD167)</f>
        <v>0</v>
      </c>
      <c r="Q85" s="195">
        <f>SUM('입력표(공립)'!AE167)</f>
        <v>0</v>
      </c>
    </row>
    <row r="86" spans="2:17" ht="17.25" thickBot="1" x14ac:dyDescent="0.35">
      <c r="B86" s="398">
        <v>80</v>
      </c>
      <c r="C86" s="224">
        <f>'입력표(공립)'!B168</f>
        <v>0</v>
      </c>
      <c r="D86" s="224">
        <f>'입력표(공립)'!C168</f>
        <v>0</v>
      </c>
      <c r="E86" s="224">
        <f>'입력표(공립)'!D168</f>
        <v>0</v>
      </c>
      <c r="F86" s="350">
        <f>'입력표(공립)'!G85</f>
        <v>0</v>
      </c>
      <c r="G86" s="389" t="str">
        <f t="shared" si="3"/>
        <v>E</v>
      </c>
      <c r="H86" s="225">
        <f t="shared" si="2"/>
        <v>0</v>
      </c>
      <c r="I86" s="301">
        <f>SUM('입력표(공립)'!F168:L168)</f>
        <v>0</v>
      </c>
      <c r="J86" s="228">
        <f>SUM('입력표(공립)'!M168:O168)</f>
        <v>0</v>
      </c>
      <c r="K86" s="228">
        <f>SUM('입력표(공립)'!P168:V168)</f>
        <v>0</v>
      </c>
      <c r="L86" s="228">
        <f>SUM('입력표(공립)'!W168:Z168)</f>
        <v>0</v>
      </c>
      <c r="M86" s="302">
        <f>SUM('입력표(공립)'!AA168)</f>
        <v>0</v>
      </c>
      <c r="N86" s="303">
        <f>SUM('입력표(공립)'!AB168)</f>
        <v>0</v>
      </c>
      <c r="O86" s="303">
        <f>SUM('입력표(공립)'!AC168)</f>
        <v>0</v>
      </c>
      <c r="P86" s="303">
        <f>SUM('입력표(공립)'!AD168)</f>
        <v>0</v>
      </c>
      <c r="Q86" s="304">
        <f>SUM('입력표(공립)'!AE168)</f>
        <v>0</v>
      </c>
    </row>
    <row r="88" spans="2:17" x14ac:dyDescent="0.3">
      <c r="I88" s="245"/>
      <c r="J88" s="245"/>
      <c r="K88" s="245"/>
      <c r="L88" s="245"/>
      <c r="M88" s="245"/>
      <c r="N88" s="245"/>
      <c r="O88" s="245"/>
      <c r="P88" s="245"/>
      <c r="Q88" s="245"/>
    </row>
  </sheetData>
  <mergeCells count="9">
    <mergeCell ref="B2:Q2"/>
    <mergeCell ref="H4:H5"/>
    <mergeCell ref="B3:N3"/>
    <mergeCell ref="B4:B6"/>
    <mergeCell ref="C4:C6"/>
    <mergeCell ref="D4:D6"/>
    <mergeCell ref="E4:E6"/>
    <mergeCell ref="G4:G5"/>
    <mergeCell ref="F4:F6"/>
  </mergeCells>
  <phoneticPr fontId="12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S396"/>
  <sheetViews>
    <sheetView zoomScale="90" zoomScaleNormal="90" workbookViewId="0">
      <selection activeCell="B2" sqref="B2:Q2"/>
    </sheetView>
  </sheetViews>
  <sheetFormatPr defaultRowHeight="16.5" x14ac:dyDescent="0.3"/>
  <cols>
    <col min="1" max="1" width="3.5" customWidth="1"/>
    <col min="2" max="2" width="9" customWidth="1"/>
    <col min="4" max="4" width="26.25" customWidth="1"/>
    <col min="5" max="5" width="15.875" customWidth="1"/>
    <col min="6" max="6" width="15.625" customWidth="1"/>
    <col min="9" max="11" width="9.625" customWidth="1"/>
    <col min="12" max="12" width="10.875" customWidth="1"/>
    <col min="13" max="13" width="13" customWidth="1"/>
    <col min="14" max="14" width="11.5" customWidth="1"/>
    <col min="15" max="15" width="9" customWidth="1"/>
    <col min="16" max="17" width="11.125" customWidth="1"/>
  </cols>
  <sheetData>
    <row r="2" spans="1:17" ht="26.25" customHeight="1" x14ac:dyDescent="0.3">
      <c r="B2" s="250" t="s">
        <v>112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</row>
    <row r="3" spans="1:17" ht="30" customHeight="1" thickBot="1" x14ac:dyDescent="0.35">
      <c r="B3" s="259" t="s">
        <v>12</v>
      </c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</row>
    <row r="4" spans="1:17" ht="17.25" customHeight="1" x14ac:dyDescent="0.3">
      <c r="B4" s="261" t="s">
        <v>0</v>
      </c>
      <c r="C4" s="254" t="s">
        <v>89</v>
      </c>
      <c r="D4" s="256" t="s">
        <v>1</v>
      </c>
      <c r="E4" s="256" t="s">
        <v>103</v>
      </c>
      <c r="F4" s="257" t="s">
        <v>91</v>
      </c>
      <c r="G4" s="402" t="s">
        <v>110</v>
      </c>
      <c r="H4" s="374" t="s">
        <v>2</v>
      </c>
      <c r="I4" s="231">
        <v>1</v>
      </c>
      <c r="J4" s="232">
        <v>2</v>
      </c>
      <c r="K4" s="233">
        <v>3</v>
      </c>
      <c r="L4" s="235">
        <v>4</v>
      </c>
      <c r="M4" s="234">
        <v>5</v>
      </c>
      <c r="N4" s="234">
        <v>6</v>
      </c>
      <c r="O4" s="233">
        <v>7</v>
      </c>
      <c r="P4" s="233">
        <v>8</v>
      </c>
      <c r="Q4" s="235">
        <v>9</v>
      </c>
    </row>
    <row r="5" spans="1:17" ht="30.75" customHeight="1" x14ac:dyDescent="0.3">
      <c r="B5" s="262"/>
      <c r="C5" s="260"/>
      <c r="D5" s="255"/>
      <c r="E5" s="255"/>
      <c r="F5" s="258"/>
      <c r="G5" s="403"/>
      <c r="H5" s="375"/>
      <c r="I5" s="236" t="s">
        <v>56</v>
      </c>
      <c r="J5" s="237" t="s">
        <v>57</v>
      </c>
      <c r="K5" s="237" t="s">
        <v>9</v>
      </c>
      <c r="L5" s="239" t="s">
        <v>58</v>
      </c>
      <c r="M5" s="238" t="s">
        <v>64</v>
      </c>
      <c r="N5" s="238" t="s">
        <v>59</v>
      </c>
      <c r="O5" s="237" t="s">
        <v>60</v>
      </c>
      <c r="P5" s="237" t="s">
        <v>61</v>
      </c>
      <c r="Q5" s="239" t="s">
        <v>65</v>
      </c>
    </row>
    <row r="6" spans="1:17" ht="18.75" customHeight="1" thickBot="1" x14ac:dyDescent="0.35">
      <c r="B6" s="262"/>
      <c r="C6" s="260"/>
      <c r="D6" s="255"/>
      <c r="E6" s="255"/>
      <c r="F6" s="258"/>
      <c r="G6" s="404" t="s">
        <v>111</v>
      </c>
      <c r="H6" s="376">
        <f t="shared" ref="H6" si="0">SUM(I6:Q6)</f>
        <v>300</v>
      </c>
      <c r="I6" s="247">
        <v>80</v>
      </c>
      <c r="J6" s="248">
        <v>25</v>
      </c>
      <c r="K6" s="248">
        <v>45</v>
      </c>
      <c r="L6" s="338">
        <v>50</v>
      </c>
      <c r="M6" s="249">
        <v>30</v>
      </c>
      <c r="N6" s="249">
        <v>20</v>
      </c>
      <c r="O6" s="248">
        <v>10</v>
      </c>
      <c r="P6" s="248">
        <v>10</v>
      </c>
      <c r="Q6" s="338">
        <v>30</v>
      </c>
    </row>
    <row r="7" spans="1:17" x14ac:dyDescent="0.3">
      <c r="B7" s="339">
        <f>'입력표(사립)'!A394</f>
        <v>1</v>
      </c>
      <c r="C7" s="340">
        <f>'입력표(사립)'!B394</f>
        <v>0</v>
      </c>
      <c r="D7" s="340">
        <f>'입력표(사립)'!C394</f>
        <v>0</v>
      </c>
      <c r="E7" s="348">
        <f>'입력표(사립)'!D394</f>
        <v>0</v>
      </c>
      <c r="F7" s="349">
        <f>'입력표(사립)'!E394</f>
        <v>0</v>
      </c>
      <c r="G7" s="405" t="str">
        <f>IF(H7&gt;=251,"A",IF(H7&gt;=201,"B",IF(H7&gt;=151,"C",IF(H7&gt;=101,"D",IF(H7&lt;=100,"E")))))</f>
        <v>E</v>
      </c>
      <c r="H7" s="377">
        <f>SUM(I7:Q7)</f>
        <v>0</v>
      </c>
      <c r="I7" s="380">
        <f>SUM('입력표(사립)'!F394:K394)</f>
        <v>0</v>
      </c>
      <c r="J7" s="341">
        <f>SUM('입력표(사립)'!L394:O394)</f>
        <v>0</v>
      </c>
      <c r="K7" s="341">
        <f>SUM('입력표(사립)'!P394:U394)</f>
        <v>0</v>
      </c>
      <c r="L7" s="381">
        <f>SUM('입력표(사립)'!V394:Y394)</f>
        <v>0</v>
      </c>
      <c r="M7" s="371">
        <f>SUM('입력표(사립)'!Z394)</f>
        <v>0</v>
      </c>
      <c r="N7" s="342">
        <f>SUM('입력표(사립)'!AA394)</f>
        <v>0</v>
      </c>
      <c r="O7" s="342">
        <f>SUM('입력표(사립)'!AB394)</f>
        <v>0</v>
      </c>
      <c r="P7" s="342">
        <f>SUM('입력표(사립)'!AC394)</f>
        <v>0</v>
      </c>
      <c r="Q7" s="343">
        <f>SUM('입력표(사립)'!AD394)</f>
        <v>0</v>
      </c>
    </row>
    <row r="8" spans="1:17" x14ac:dyDescent="0.3">
      <c r="B8" s="344">
        <f>'입력표(사립)'!A395</f>
        <v>2</v>
      </c>
      <c r="C8" s="197">
        <f>'입력표(사립)'!B395</f>
        <v>0</v>
      </c>
      <c r="D8" s="197">
        <f>'입력표(사립)'!C395</f>
        <v>0</v>
      </c>
      <c r="E8" s="197">
        <f>'입력표(사립)'!D395</f>
        <v>0</v>
      </c>
      <c r="F8" s="223">
        <f>'입력표(사립)'!E395</f>
        <v>0</v>
      </c>
      <c r="G8" s="406" t="str">
        <f t="shared" ref="G8:G71" si="1">IF(H8&gt;=251,"A",IF(H8&gt;=201,"B",IF(H8&gt;=151,"C",IF(H8&gt;=101,"D",IF(H8&lt;101,"E")))))</f>
        <v>E</v>
      </c>
      <c r="H8" s="378">
        <f>SUM(I8:Q8)</f>
        <v>0</v>
      </c>
      <c r="I8" s="226">
        <f>SUM('입력표(사립)'!F395:K395)</f>
        <v>0</v>
      </c>
      <c r="J8" s="191">
        <f>SUM('입력표(사립)'!L395:O395)</f>
        <v>0</v>
      </c>
      <c r="K8" s="191">
        <f>SUM('입력표(사립)'!P395:U395)</f>
        <v>0</v>
      </c>
      <c r="L8" s="382">
        <f>SUM('입력표(사립)'!V395:Y395)</f>
        <v>0</v>
      </c>
      <c r="M8" s="193">
        <f>SUM('입력표(사립)'!Z395)</f>
        <v>0</v>
      </c>
      <c r="N8" s="218">
        <f>SUM('입력표(사립)'!AA395)</f>
        <v>0</v>
      </c>
      <c r="O8" s="218">
        <f>SUM('입력표(사립)'!AB395)</f>
        <v>0</v>
      </c>
      <c r="P8" s="218">
        <f>SUM('입력표(사립)'!AC395)</f>
        <v>0</v>
      </c>
      <c r="Q8" s="345">
        <f>SUM('입력표(사립)'!AD395)</f>
        <v>0</v>
      </c>
    </row>
    <row r="9" spans="1:17" x14ac:dyDescent="0.3">
      <c r="B9" s="344">
        <f>'입력표(사립)'!A396</f>
        <v>3</v>
      </c>
      <c r="C9" s="197">
        <f>'입력표(사립)'!B396</f>
        <v>0</v>
      </c>
      <c r="D9" s="197">
        <f>'입력표(사립)'!C396</f>
        <v>0</v>
      </c>
      <c r="E9" s="197">
        <f>'입력표(사립)'!D396</f>
        <v>0</v>
      </c>
      <c r="F9" s="223">
        <f>'입력표(사립)'!E396</f>
        <v>0</v>
      </c>
      <c r="G9" s="406" t="str">
        <f t="shared" si="1"/>
        <v>E</v>
      </c>
      <c r="H9" s="378">
        <f>SUM(I9:Q9)</f>
        <v>0</v>
      </c>
      <c r="I9" s="226">
        <f>SUM('입력표(사립)'!F396:K396)</f>
        <v>0</v>
      </c>
      <c r="J9" s="191">
        <f>SUM('입력표(사립)'!L396:O396)</f>
        <v>0</v>
      </c>
      <c r="K9" s="191">
        <f>SUM('입력표(사립)'!P396:U396)</f>
        <v>0</v>
      </c>
      <c r="L9" s="382">
        <f>SUM('입력표(사립)'!V396:Y396)</f>
        <v>0</v>
      </c>
      <c r="M9" s="193">
        <f>SUM('입력표(사립)'!Z396)</f>
        <v>0</v>
      </c>
      <c r="N9" s="218">
        <f>SUM('입력표(사립)'!AA396)</f>
        <v>0</v>
      </c>
      <c r="O9" s="218">
        <f>SUM('입력표(사립)'!AB396)</f>
        <v>0</v>
      </c>
      <c r="P9" s="218">
        <f>SUM('입력표(사립)'!AC396)</f>
        <v>0</v>
      </c>
      <c r="Q9" s="345">
        <f>SUM('입력표(사립)'!AD396)</f>
        <v>0</v>
      </c>
    </row>
    <row r="10" spans="1:17" x14ac:dyDescent="0.3">
      <c r="A10" s="4"/>
      <c r="B10" s="344">
        <f>'입력표(사립)'!A397</f>
        <v>4</v>
      </c>
      <c r="C10" s="197">
        <f>'입력표(사립)'!B397</f>
        <v>0</v>
      </c>
      <c r="D10" s="197">
        <f>'입력표(사립)'!C397</f>
        <v>0</v>
      </c>
      <c r="E10" s="197">
        <f>'입력표(사립)'!D397</f>
        <v>0</v>
      </c>
      <c r="F10" s="223">
        <f>'입력표(사립)'!E397</f>
        <v>0</v>
      </c>
      <c r="G10" s="406" t="str">
        <f t="shared" si="1"/>
        <v>E</v>
      </c>
      <c r="H10" s="378">
        <f>SUM(I10:Q10)</f>
        <v>0</v>
      </c>
      <c r="I10" s="226">
        <f>SUM('입력표(사립)'!F397:K397)</f>
        <v>0</v>
      </c>
      <c r="J10" s="191">
        <f>SUM('입력표(사립)'!L397:O397)</f>
        <v>0</v>
      </c>
      <c r="K10" s="191">
        <f>SUM('입력표(사립)'!P397:U397)</f>
        <v>0</v>
      </c>
      <c r="L10" s="382">
        <f>SUM('입력표(사립)'!V397:Y397)</f>
        <v>0</v>
      </c>
      <c r="M10" s="193">
        <f>SUM('입력표(사립)'!Z397)</f>
        <v>0</v>
      </c>
      <c r="N10" s="218">
        <f>SUM('입력표(사립)'!AA397)</f>
        <v>0</v>
      </c>
      <c r="O10" s="218">
        <f>SUM('입력표(사립)'!AB397)</f>
        <v>0</v>
      </c>
      <c r="P10" s="218">
        <f>SUM('입력표(사립)'!AC397)</f>
        <v>0</v>
      </c>
      <c r="Q10" s="345">
        <f>SUM('입력표(사립)'!AD397)</f>
        <v>0</v>
      </c>
    </row>
    <row r="11" spans="1:17" x14ac:dyDescent="0.3">
      <c r="A11" s="4"/>
      <c r="B11" s="344">
        <f>'입력표(사립)'!A398</f>
        <v>5</v>
      </c>
      <c r="C11" s="197">
        <f>'입력표(사립)'!B398</f>
        <v>0</v>
      </c>
      <c r="D11" s="197">
        <f>'입력표(사립)'!C398</f>
        <v>0</v>
      </c>
      <c r="E11" s="197">
        <f>'입력표(사립)'!D398</f>
        <v>0</v>
      </c>
      <c r="F11" s="223">
        <f>'입력표(사립)'!E398</f>
        <v>0</v>
      </c>
      <c r="G11" s="406" t="str">
        <f t="shared" si="1"/>
        <v>E</v>
      </c>
      <c r="H11" s="378">
        <f>SUM(I11:Q11)</f>
        <v>0</v>
      </c>
      <c r="I11" s="226">
        <f>SUM('입력표(사립)'!F398:K398)</f>
        <v>0</v>
      </c>
      <c r="J11" s="191">
        <f>SUM('입력표(사립)'!L398:O398)</f>
        <v>0</v>
      </c>
      <c r="K11" s="191">
        <f>SUM('입력표(사립)'!P398:U398)</f>
        <v>0</v>
      </c>
      <c r="L11" s="382">
        <f>SUM('입력표(사립)'!V398:Y398)</f>
        <v>0</v>
      </c>
      <c r="M11" s="193">
        <f>SUM('입력표(사립)'!Z398)</f>
        <v>0</v>
      </c>
      <c r="N11" s="218">
        <f>SUM('입력표(사립)'!AA398)</f>
        <v>0</v>
      </c>
      <c r="O11" s="218">
        <f>SUM('입력표(사립)'!AB398)</f>
        <v>0</v>
      </c>
      <c r="P11" s="218">
        <f>SUM('입력표(사립)'!AC398)</f>
        <v>0</v>
      </c>
      <c r="Q11" s="345">
        <f>SUM('입력표(사립)'!AD398)</f>
        <v>0</v>
      </c>
    </row>
    <row r="12" spans="1:17" x14ac:dyDescent="0.3">
      <c r="A12" s="4"/>
      <c r="B12" s="344">
        <f>'입력표(사립)'!A399</f>
        <v>6</v>
      </c>
      <c r="C12" s="197">
        <f>'입력표(사립)'!B399</f>
        <v>0</v>
      </c>
      <c r="D12" s="197">
        <f>'입력표(사립)'!C399</f>
        <v>0</v>
      </c>
      <c r="E12" s="197">
        <f>'입력표(사립)'!D399</f>
        <v>0</v>
      </c>
      <c r="F12" s="223">
        <f>'입력표(사립)'!E399</f>
        <v>0</v>
      </c>
      <c r="G12" s="406" t="str">
        <f t="shared" si="1"/>
        <v>E</v>
      </c>
      <c r="H12" s="378">
        <f>SUM(I12:Q12)</f>
        <v>0</v>
      </c>
      <c r="I12" s="226">
        <f>SUM('입력표(사립)'!F399:K399)</f>
        <v>0</v>
      </c>
      <c r="J12" s="191">
        <f>SUM('입력표(사립)'!L399:O399)</f>
        <v>0</v>
      </c>
      <c r="K12" s="191">
        <f>SUM('입력표(사립)'!P399:U399)</f>
        <v>0</v>
      </c>
      <c r="L12" s="382">
        <f>SUM('입력표(사립)'!V399:Y399)</f>
        <v>0</v>
      </c>
      <c r="M12" s="193">
        <f>SUM('입력표(사립)'!Z399)</f>
        <v>0</v>
      </c>
      <c r="N12" s="218">
        <f>SUM('입력표(사립)'!AA399)</f>
        <v>0</v>
      </c>
      <c r="O12" s="218">
        <f>SUM('입력표(사립)'!AB399)</f>
        <v>0</v>
      </c>
      <c r="P12" s="218">
        <f>SUM('입력표(사립)'!AC399)</f>
        <v>0</v>
      </c>
      <c r="Q12" s="345">
        <f>SUM('입력표(사립)'!AD399)</f>
        <v>0</v>
      </c>
    </row>
    <row r="13" spans="1:17" x14ac:dyDescent="0.3">
      <c r="A13" s="4"/>
      <c r="B13" s="344">
        <f>'입력표(사립)'!A400</f>
        <v>7</v>
      </c>
      <c r="C13" s="197">
        <f>'입력표(사립)'!B400</f>
        <v>0</v>
      </c>
      <c r="D13" s="197">
        <f>'입력표(사립)'!C400</f>
        <v>0</v>
      </c>
      <c r="E13" s="197">
        <f>'입력표(사립)'!D400</f>
        <v>0</v>
      </c>
      <c r="F13" s="223">
        <f>'입력표(사립)'!E400</f>
        <v>0</v>
      </c>
      <c r="G13" s="406" t="str">
        <f t="shared" si="1"/>
        <v>E</v>
      </c>
      <c r="H13" s="378">
        <f>SUM(I13:Q13)</f>
        <v>0</v>
      </c>
      <c r="I13" s="226">
        <f>SUM('입력표(사립)'!F400:K400)</f>
        <v>0</v>
      </c>
      <c r="J13" s="191">
        <f>SUM('입력표(사립)'!L400:O400)</f>
        <v>0</v>
      </c>
      <c r="K13" s="191">
        <f>SUM('입력표(사립)'!P400:U400)</f>
        <v>0</v>
      </c>
      <c r="L13" s="382">
        <f>SUM('입력표(사립)'!V400:Y400)</f>
        <v>0</v>
      </c>
      <c r="M13" s="193">
        <f>SUM('입력표(사립)'!Z400)</f>
        <v>0</v>
      </c>
      <c r="N13" s="218">
        <f>SUM('입력표(사립)'!AA400)</f>
        <v>0</v>
      </c>
      <c r="O13" s="218">
        <f>SUM('입력표(사립)'!AB400)</f>
        <v>0</v>
      </c>
      <c r="P13" s="218">
        <f>SUM('입력표(사립)'!AC400)</f>
        <v>0</v>
      </c>
      <c r="Q13" s="345">
        <f>SUM('입력표(사립)'!AD400)</f>
        <v>0</v>
      </c>
    </row>
    <row r="14" spans="1:17" x14ac:dyDescent="0.3">
      <c r="A14" s="4"/>
      <c r="B14" s="344">
        <f>'입력표(사립)'!A401</f>
        <v>8</v>
      </c>
      <c r="C14" s="197">
        <f>'입력표(사립)'!B401</f>
        <v>0</v>
      </c>
      <c r="D14" s="197">
        <f>'입력표(사립)'!C401</f>
        <v>0</v>
      </c>
      <c r="E14" s="197">
        <f>'입력표(사립)'!D401</f>
        <v>0</v>
      </c>
      <c r="F14" s="223">
        <f>'입력표(사립)'!E401</f>
        <v>0</v>
      </c>
      <c r="G14" s="406" t="str">
        <f t="shared" si="1"/>
        <v>E</v>
      </c>
      <c r="H14" s="378">
        <f>SUM(I14:Q14)</f>
        <v>0</v>
      </c>
      <c r="I14" s="226">
        <f>SUM('입력표(사립)'!F401:K401)</f>
        <v>0</v>
      </c>
      <c r="J14" s="191">
        <f>SUM('입력표(사립)'!L401:O401)</f>
        <v>0</v>
      </c>
      <c r="K14" s="191">
        <f>SUM('입력표(사립)'!P401:U401)</f>
        <v>0</v>
      </c>
      <c r="L14" s="382">
        <f>SUM('입력표(사립)'!V401:Y401)</f>
        <v>0</v>
      </c>
      <c r="M14" s="193">
        <f>SUM('입력표(사립)'!Z401)</f>
        <v>0</v>
      </c>
      <c r="N14" s="218">
        <f>SUM('입력표(사립)'!AA401)</f>
        <v>0</v>
      </c>
      <c r="O14" s="218">
        <f>SUM('입력표(사립)'!AB401)</f>
        <v>0</v>
      </c>
      <c r="P14" s="218">
        <f>SUM('입력표(사립)'!AC401)</f>
        <v>0</v>
      </c>
      <c r="Q14" s="345">
        <f>SUM('입력표(사립)'!AD401)</f>
        <v>0</v>
      </c>
    </row>
    <row r="15" spans="1:17" x14ac:dyDescent="0.3">
      <c r="A15" s="4"/>
      <c r="B15" s="344">
        <f>'입력표(사립)'!A402</f>
        <v>9</v>
      </c>
      <c r="C15" s="197">
        <f>'입력표(사립)'!B402</f>
        <v>0</v>
      </c>
      <c r="D15" s="197">
        <f>'입력표(사립)'!C402</f>
        <v>0</v>
      </c>
      <c r="E15" s="197">
        <f>'입력표(사립)'!D402</f>
        <v>0</v>
      </c>
      <c r="F15" s="223">
        <f>'입력표(사립)'!E402</f>
        <v>0</v>
      </c>
      <c r="G15" s="406" t="str">
        <f t="shared" si="1"/>
        <v>E</v>
      </c>
      <c r="H15" s="378">
        <f>SUM(I15:Q15)</f>
        <v>0</v>
      </c>
      <c r="I15" s="226">
        <f>SUM('입력표(사립)'!F402:K402)</f>
        <v>0</v>
      </c>
      <c r="J15" s="191">
        <f>SUM('입력표(사립)'!L402:O402)</f>
        <v>0</v>
      </c>
      <c r="K15" s="191">
        <f>SUM('입력표(사립)'!P402:U402)</f>
        <v>0</v>
      </c>
      <c r="L15" s="382">
        <f>SUM('입력표(사립)'!V402:Y402)</f>
        <v>0</v>
      </c>
      <c r="M15" s="193">
        <f>SUM('입력표(사립)'!Z402)</f>
        <v>0</v>
      </c>
      <c r="N15" s="218">
        <f>SUM('입력표(사립)'!AA402)</f>
        <v>0</v>
      </c>
      <c r="O15" s="218">
        <f>SUM('입력표(사립)'!AB402)</f>
        <v>0</v>
      </c>
      <c r="P15" s="218">
        <f>SUM('입력표(사립)'!AC402)</f>
        <v>0</v>
      </c>
      <c r="Q15" s="345">
        <f>SUM('입력표(사립)'!AD402)</f>
        <v>0</v>
      </c>
    </row>
    <row r="16" spans="1:17" x14ac:dyDescent="0.3">
      <c r="B16" s="344">
        <f>'입력표(사립)'!A403</f>
        <v>10</v>
      </c>
      <c r="C16" s="197">
        <f>'입력표(사립)'!B403</f>
        <v>0</v>
      </c>
      <c r="D16" s="197">
        <f>'입력표(사립)'!C403</f>
        <v>0</v>
      </c>
      <c r="E16" s="197">
        <f>'입력표(사립)'!D403</f>
        <v>0</v>
      </c>
      <c r="F16" s="223">
        <f>'입력표(사립)'!E403</f>
        <v>0</v>
      </c>
      <c r="G16" s="406" t="str">
        <f t="shared" si="1"/>
        <v>E</v>
      </c>
      <c r="H16" s="378">
        <f>SUM(I16:Q16)</f>
        <v>0</v>
      </c>
      <c r="I16" s="226">
        <f>SUM('입력표(사립)'!F403:K403)</f>
        <v>0</v>
      </c>
      <c r="J16" s="191">
        <f>SUM('입력표(사립)'!L403:O403)</f>
        <v>0</v>
      </c>
      <c r="K16" s="191">
        <f>SUM('입력표(사립)'!P403:U403)</f>
        <v>0</v>
      </c>
      <c r="L16" s="382">
        <f>SUM('입력표(사립)'!V403:Y403)</f>
        <v>0</v>
      </c>
      <c r="M16" s="193">
        <f>SUM('입력표(사립)'!Z403)</f>
        <v>0</v>
      </c>
      <c r="N16" s="218">
        <f>SUM('입력표(사립)'!AA403)</f>
        <v>0</v>
      </c>
      <c r="O16" s="218">
        <f>SUM('입력표(사립)'!AB403)</f>
        <v>0</v>
      </c>
      <c r="P16" s="218">
        <f>SUM('입력표(사립)'!AC403)</f>
        <v>0</v>
      </c>
      <c r="Q16" s="345">
        <f>SUM('입력표(사립)'!AD403)</f>
        <v>0</v>
      </c>
    </row>
    <row r="17" spans="2:17" x14ac:dyDescent="0.3">
      <c r="B17" s="344">
        <f>'입력표(사립)'!A404</f>
        <v>11</v>
      </c>
      <c r="C17" s="197">
        <f>'입력표(사립)'!B404</f>
        <v>0</v>
      </c>
      <c r="D17" s="197">
        <f>'입력표(사립)'!C404</f>
        <v>0</v>
      </c>
      <c r="E17" s="197">
        <f>'입력표(사립)'!D404</f>
        <v>0</v>
      </c>
      <c r="F17" s="223">
        <f>'입력표(사립)'!E404</f>
        <v>0</v>
      </c>
      <c r="G17" s="406" t="str">
        <f t="shared" si="1"/>
        <v>E</v>
      </c>
      <c r="H17" s="378">
        <f>SUM(I17:Q17)</f>
        <v>0</v>
      </c>
      <c r="I17" s="226">
        <f>SUM('입력표(사립)'!F404:K404)</f>
        <v>0</v>
      </c>
      <c r="J17" s="191">
        <f>SUM('입력표(사립)'!L404:O404)</f>
        <v>0</v>
      </c>
      <c r="K17" s="191">
        <f>SUM('입력표(사립)'!P404:U404)</f>
        <v>0</v>
      </c>
      <c r="L17" s="382">
        <f>SUM('입력표(사립)'!V404:Y404)</f>
        <v>0</v>
      </c>
      <c r="M17" s="193">
        <f>SUM('입력표(사립)'!Z404)</f>
        <v>0</v>
      </c>
      <c r="N17" s="218">
        <f>SUM('입력표(사립)'!AA404)</f>
        <v>0</v>
      </c>
      <c r="O17" s="218">
        <f>SUM('입력표(사립)'!AB404)</f>
        <v>0</v>
      </c>
      <c r="P17" s="218">
        <f>SUM('입력표(사립)'!AC404)</f>
        <v>0</v>
      </c>
      <c r="Q17" s="345">
        <f>SUM('입력표(사립)'!AD404)</f>
        <v>0</v>
      </c>
    </row>
    <row r="18" spans="2:17" x14ac:dyDescent="0.3">
      <c r="B18" s="344">
        <f>'입력표(사립)'!A405</f>
        <v>12</v>
      </c>
      <c r="C18" s="197">
        <f>'입력표(사립)'!B405</f>
        <v>0</v>
      </c>
      <c r="D18" s="197">
        <f>'입력표(사립)'!C405</f>
        <v>0</v>
      </c>
      <c r="E18" s="197">
        <f>'입력표(사립)'!D405</f>
        <v>0</v>
      </c>
      <c r="F18" s="223">
        <f>'입력표(사립)'!E405</f>
        <v>0</v>
      </c>
      <c r="G18" s="406" t="str">
        <f t="shared" si="1"/>
        <v>E</v>
      </c>
      <c r="H18" s="378">
        <f>SUM(I18:Q18)</f>
        <v>0</v>
      </c>
      <c r="I18" s="226">
        <f>SUM('입력표(사립)'!F405:K405)</f>
        <v>0</v>
      </c>
      <c r="J18" s="191">
        <f>SUM('입력표(사립)'!L405:O405)</f>
        <v>0</v>
      </c>
      <c r="K18" s="191">
        <f>SUM('입력표(사립)'!P405:U405)</f>
        <v>0</v>
      </c>
      <c r="L18" s="382">
        <f>SUM('입력표(사립)'!V405:Y405)</f>
        <v>0</v>
      </c>
      <c r="M18" s="193">
        <f>SUM('입력표(사립)'!Z405)</f>
        <v>0</v>
      </c>
      <c r="N18" s="218">
        <f>SUM('입력표(사립)'!AA405)</f>
        <v>0</v>
      </c>
      <c r="O18" s="218">
        <f>SUM('입력표(사립)'!AB405)</f>
        <v>0</v>
      </c>
      <c r="P18" s="218">
        <f>SUM('입력표(사립)'!AC405)</f>
        <v>0</v>
      </c>
      <c r="Q18" s="345">
        <f>SUM('입력표(사립)'!AD405)</f>
        <v>0</v>
      </c>
    </row>
    <row r="19" spans="2:17" x14ac:dyDescent="0.3">
      <c r="B19" s="344">
        <f>'입력표(사립)'!A406</f>
        <v>13</v>
      </c>
      <c r="C19" s="197">
        <f>'입력표(사립)'!B406</f>
        <v>0</v>
      </c>
      <c r="D19" s="197">
        <f>'입력표(사립)'!C406</f>
        <v>0</v>
      </c>
      <c r="E19" s="197">
        <f>'입력표(사립)'!D406</f>
        <v>0</v>
      </c>
      <c r="F19" s="223">
        <f>'입력표(사립)'!E406</f>
        <v>0</v>
      </c>
      <c r="G19" s="406" t="str">
        <f t="shared" si="1"/>
        <v>E</v>
      </c>
      <c r="H19" s="378">
        <f>SUM(I19:Q19)</f>
        <v>0</v>
      </c>
      <c r="I19" s="226">
        <f>SUM('입력표(사립)'!F406:K406)</f>
        <v>0</v>
      </c>
      <c r="J19" s="191">
        <f>SUM('입력표(사립)'!L406:O406)</f>
        <v>0</v>
      </c>
      <c r="K19" s="191">
        <f>SUM('입력표(사립)'!P406:U406)</f>
        <v>0</v>
      </c>
      <c r="L19" s="382">
        <f>SUM('입력표(사립)'!V406:Y406)</f>
        <v>0</v>
      </c>
      <c r="M19" s="193">
        <f>SUM('입력표(사립)'!Z406)</f>
        <v>0</v>
      </c>
      <c r="N19" s="218">
        <f>SUM('입력표(사립)'!AA406)</f>
        <v>0</v>
      </c>
      <c r="O19" s="218">
        <f>SUM('입력표(사립)'!AB406)</f>
        <v>0</v>
      </c>
      <c r="P19" s="218">
        <f>SUM('입력표(사립)'!AC406)</f>
        <v>0</v>
      </c>
      <c r="Q19" s="345">
        <f>SUM('입력표(사립)'!AD406)</f>
        <v>0</v>
      </c>
    </row>
    <row r="20" spans="2:17" x14ac:dyDescent="0.3">
      <c r="B20" s="344">
        <f>'입력표(사립)'!A407</f>
        <v>14</v>
      </c>
      <c r="C20" s="197">
        <f>'입력표(사립)'!B407</f>
        <v>0</v>
      </c>
      <c r="D20" s="197">
        <f>'입력표(사립)'!C407</f>
        <v>0</v>
      </c>
      <c r="E20" s="197">
        <f>'입력표(사립)'!D407</f>
        <v>0</v>
      </c>
      <c r="F20" s="223">
        <f>'입력표(사립)'!E407</f>
        <v>0</v>
      </c>
      <c r="G20" s="406" t="str">
        <f t="shared" si="1"/>
        <v>E</v>
      </c>
      <c r="H20" s="378">
        <f>SUM(I20:Q20)</f>
        <v>0</v>
      </c>
      <c r="I20" s="226">
        <f>SUM('입력표(사립)'!F407:K407)</f>
        <v>0</v>
      </c>
      <c r="J20" s="191">
        <f>SUM('입력표(사립)'!L407:O407)</f>
        <v>0</v>
      </c>
      <c r="K20" s="191">
        <f>SUM('입력표(사립)'!P407:U407)</f>
        <v>0</v>
      </c>
      <c r="L20" s="382">
        <f>SUM('입력표(사립)'!V407:Y407)</f>
        <v>0</v>
      </c>
      <c r="M20" s="193">
        <f>SUM('입력표(사립)'!Z407)</f>
        <v>0</v>
      </c>
      <c r="N20" s="218">
        <f>SUM('입력표(사립)'!AA407)</f>
        <v>0</v>
      </c>
      <c r="O20" s="218">
        <f>SUM('입력표(사립)'!AB407)</f>
        <v>0</v>
      </c>
      <c r="P20" s="218">
        <f>SUM('입력표(사립)'!AC407)</f>
        <v>0</v>
      </c>
      <c r="Q20" s="345">
        <f>SUM('입력표(사립)'!AD407)</f>
        <v>0</v>
      </c>
    </row>
    <row r="21" spans="2:17" x14ac:dyDescent="0.3">
      <c r="B21" s="344">
        <f>'입력표(사립)'!A408</f>
        <v>15</v>
      </c>
      <c r="C21" s="197">
        <f>'입력표(사립)'!B408</f>
        <v>0</v>
      </c>
      <c r="D21" s="197">
        <f>'입력표(사립)'!C408</f>
        <v>0</v>
      </c>
      <c r="E21" s="197">
        <f>'입력표(사립)'!D408</f>
        <v>0</v>
      </c>
      <c r="F21" s="223">
        <f>'입력표(사립)'!E408</f>
        <v>0</v>
      </c>
      <c r="G21" s="406" t="str">
        <f t="shared" si="1"/>
        <v>E</v>
      </c>
      <c r="H21" s="378">
        <f>SUM(I21:Q21)</f>
        <v>0</v>
      </c>
      <c r="I21" s="226">
        <f>SUM('입력표(사립)'!F408:K408)</f>
        <v>0</v>
      </c>
      <c r="J21" s="191">
        <f>SUM('입력표(사립)'!L408:O408)</f>
        <v>0</v>
      </c>
      <c r="K21" s="191">
        <f>SUM('입력표(사립)'!P408:U408)</f>
        <v>0</v>
      </c>
      <c r="L21" s="382">
        <f>SUM('입력표(사립)'!V408:Y408)</f>
        <v>0</v>
      </c>
      <c r="M21" s="193">
        <f>SUM('입력표(사립)'!Z408)</f>
        <v>0</v>
      </c>
      <c r="N21" s="218">
        <f>SUM('입력표(사립)'!AA408)</f>
        <v>0</v>
      </c>
      <c r="O21" s="218">
        <f>SUM('입력표(사립)'!AB408)</f>
        <v>0</v>
      </c>
      <c r="P21" s="218">
        <f>SUM('입력표(사립)'!AC408)</f>
        <v>0</v>
      </c>
      <c r="Q21" s="345">
        <f>SUM('입력표(사립)'!AD408)</f>
        <v>0</v>
      </c>
    </row>
    <row r="22" spans="2:17" x14ac:dyDescent="0.3">
      <c r="B22" s="344">
        <f>'입력표(사립)'!A409</f>
        <v>16</v>
      </c>
      <c r="C22" s="197">
        <f>'입력표(사립)'!B409</f>
        <v>0</v>
      </c>
      <c r="D22" s="197">
        <f>'입력표(사립)'!C409</f>
        <v>0</v>
      </c>
      <c r="E22" s="197">
        <f>'입력표(사립)'!D409</f>
        <v>0</v>
      </c>
      <c r="F22" s="223">
        <f>'입력표(사립)'!E409</f>
        <v>0</v>
      </c>
      <c r="G22" s="406" t="str">
        <f t="shared" si="1"/>
        <v>E</v>
      </c>
      <c r="H22" s="378">
        <f>SUM(I22:Q22)</f>
        <v>0</v>
      </c>
      <c r="I22" s="226">
        <f>SUM('입력표(사립)'!F409:K409)</f>
        <v>0</v>
      </c>
      <c r="J22" s="191">
        <f>SUM('입력표(사립)'!L409:O409)</f>
        <v>0</v>
      </c>
      <c r="K22" s="191">
        <f>SUM('입력표(사립)'!P409:U409)</f>
        <v>0</v>
      </c>
      <c r="L22" s="382">
        <f>SUM('입력표(사립)'!V409:Y409)</f>
        <v>0</v>
      </c>
      <c r="M22" s="193">
        <f>SUM('입력표(사립)'!Z409)</f>
        <v>0</v>
      </c>
      <c r="N22" s="218">
        <f>SUM('입력표(사립)'!AA409)</f>
        <v>0</v>
      </c>
      <c r="O22" s="218">
        <f>SUM('입력표(사립)'!AB409)</f>
        <v>0</v>
      </c>
      <c r="P22" s="218">
        <f>SUM('입력표(사립)'!AC409)</f>
        <v>0</v>
      </c>
      <c r="Q22" s="345">
        <f>SUM('입력표(사립)'!AD409)</f>
        <v>0</v>
      </c>
    </row>
    <row r="23" spans="2:17" x14ac:dyDescent="0.3">
      <c r="B23" s="344">
        <f>'입력표(사립)'!A410</f>
        <v>17</v>
      </c>
      <c r="C23" s="197">
        <f>'입력표(사립)'!B410</f>
        <v>0</v>
      </c>
      <c r="D23" s="197">
        <f>'입력표(사립)'!C410</f>
        <v>0</v>
      </c>
      <c r="E23" s="197">
        <f>'입력표(사립)'!D410</f>
        <v>0</v>
      </c>
      <c r="F23" s="223">
        <f>'입력표(사립)'!E410</f>
        <v>0</v>
      </c>
      <c r="G23" s="406" t="str">
        <f t="shared" si="1"/>
        <v>E</v>
      </c>
      <c r="H23" s="378">
        <f>SUM(I23:Q23)</f>
        <v>0</v>
      </c>
      <c r="I23" s="226">
        <f>SUM('입력표(사립)'!F410:K410)</f>
        <v>0</v>
      </c>
      <c r="J23" s="191">
        <f>SUM('입력표(사립)'!L410:O410)</f>
        <v>0</v>
      </c>
      <c r="K23" s="191">
        <f>SUM('입력표(사립)'!P410:U410)</f>
        <v>0</v>
      </c>
      <c r="L23" s="382">
        <f>SUM('입력표(사립)'!V410:Y410)</f>
        <v>0</v>
      </c>
      <c r="M23" s="193">
        <f>SUM('입력표(사립)'!Z410)</f>
        <v>0</v>
      </c>
      <c r="N23" s="218">
        <f>SUM('입력표(사립)'!AA410)</f>
        <v>0</v>
      </c>
      <c r="O23" s="218">
        <f>SUM('입력표(사립)'!AB410)</f>
        <v>0</v>
      </c>
      <c r="P23" s="218">
        <f>SUM('입력표(사립)'!AC410)</f>
        <v>0</v>
      </c>
      <c r="Q23" s="345">
        <f>SUM('입력표(사립)'!AD410)</f>
        <v>0</v>
      </c>
    </row>
    <row r="24" spans="2:17" x14ac:dyDescent="0.3">
      <c r="B24" s="344">
        <f>'입력표(사립)'!A411</f>
        <v>18</v>
      </c>
      <c r="C24" s="197">
        <f>'입력표(사립)'!B411</f>
        <v>0</v>
      </c>
      <c r="D24" s="197">
        <f>'입력표(사립)'!C411</f>
        <v>0</v>
      </c>
      <c r="E24" s="197">
        <f>'입력표(사립)'!D411</f>
        <v>0</v>
      </c>
      <c r="F24" s="223">
        <f>'입력표(사립)'!E411</f>
        <v>0</v>
      </c>
      <c r="G24" s="406" t="str">
        <f t="shared" si="1"/>
        <v>E</v>
      </c>
      <c r="H24" s="378">
        <f>SUM(I24:Q24)</f>
        <v>0</v>
      </c>
      <c r="I24" s="226">
        <f>SUM('입력표(사립)'!F411:K411)</f>
        <v>0</v>
      </c>
      <c r="J24" s="191">
        <f>SUM('입력표(사립)'!L411:O411)</f>
        <v>0</v>
      </c>
      <c r="K24" s="191">
        <f>SUM('입력표(사립)'!P411:U411)</f>
        <v>0</v>
      </c>
      <c r="L24" s="382">
        <f>SUM('입력표(사립)'!V411:Y411)</f>
        <v>0</v>
      </c>
      <c r="M24" s="193">
        <f>SUM('입력표(사립)'!Z411)</f>
        <v>0</v>
      </c>
      <c r="N24" s="218">
        <f>SUM('입력표(사립)'!AA411)</f>
        <v>0</v>
      </c>
      <c r="O24" s="218">
        <f>SUM('입력표(사립)'!AB411)</f>
        <v>0</v>
      </c>
      <c r="P24" s="218">
        <f>SUM('입력표(사립)'!AC411)</f>
        <v>0</v>
      </c>
      <c r="Q24" s="345">
        <f>SUM('입력표(사립)'!AD411)</f>
        <v>0</v>
      </c>
    </row>
    <row r="25" spans="2:17" x14ac:dyDescent="0.3">
      <c r="B25" s="344">
        <f>'입력표(사립)'!A412</f>
        <v>19</v>
      </c>
      <c r="C25" s="197">
        <f>'입력표(사립)'!B412</f>
        <v>0</v>
      </c>
      <c r="D25" s="197">
        <f>'입력표(사립)'!C412</f>
        <v>0</v>
      </c>
      <c r="E25" s="197">
        <f>'입력표(사립)'!D412</f>
        <v>0</v>
      </c>
      <c r="F25" s="223">
        <f>'입력표(사립)'!E412</f>
        <v>0</v>
      </c>
      <c r="G25" s="406" t="str">
        <f t="shared" si="1"/>
        <v>E</v>
      </c>
      <c r="H25" s="378">
        <f>SUM(I25:Q25)</f>
        <v>0</v>
      </c>
      <c r="I25" s="226">
        <f>SUM('입력표(사립)'!F412:K412)</f>
        <v>0</v>
      </c>
      <c r="J25" s="191">
        <f>SUM('입력표(사립)'!L412:O412)</f>
        <v>0</v>
      </c>
      <c r="K25" s="191">
        <f>SUM('입력표(사립)'!P412:U412)</f>
        <v>0</v>
      </c>
      <c r="L25" s="382">
        <f>SUM('입력표(사립)'!V412:Y412)</f>
        <v>0</v>
      </c>
      <c r="M25" s="193">
        <f>SUM('입력표(사립)'!Z412)</f>
        <v>0</v>
      </c>
      <c r="N25" s="218">
        <f>SUM('입력표(사립)'!AA412)</f>
        <v>0</v>
      </c>
      <c r="O25" s="218">
        <f>SUM('입력표(사립)'!AB412)</f>
        <v>0</v>
      </c>
      <c r="P25" s="218">
        <f>SUM('입력표(사립)'!AC412)</f>
        <v>0</v>
      </c>
      <c r="Q25" s="345">
        <f>SUM('입력표(사립)'!AD412)</f>
        <v>0</v>
      </c>
    </row>
    <row r="26" spans="2:17" x14ac:dyDescent="0.3">
      <c r="B26" s="344">
        <f>'입력표(사립)'!A413</f>
        <v>20</v>
      </c>
      <c r="C26" s="197">
        <f>'입력표(사립)'!B413</f>
        <v>0</v>
      </c>
      <c r="D26" s="197">
        <f>'입력표(사립)'!C413</f>
        <v>0</v>
      </c>
      <c r="E26" s="197">
        <f>'입력표(사립)'!D413</f>
        <v>0</v>
      </c>
      <c r="F26" s="223">
        <f>'입력표(사립)'!E413</f>
        <v>0</v>
      </c>
      <c r="G26" s="406" t="str">
        <f t="shared" si="1"/>
        <v>E</v>
      </c>
      <c r="H26" s="378">
        <f>SUM(I26:Q26)</f>
        <v>0</v>
      </c>
      <c r="I26" s="226">
        <f>SUM('입력표(사립)'!F413:K413)</f>
        <v>0</v>
      </c>
      <c r="J26" s="191">
        <f>SUM('입력표(사립)'!L413:O413)</f>
        <v>0</v>
      </c>
      <c r="K26" s="191">
        <f>SUM('입력표(사립)'!P413:U413)</f>
        <v>0</v>
      </c>
      <c r="L26" s="382">
        <f>SUM('입력표(사립)'!V413:Y413)</f>
        <v>0</v>
      </c>
      <c r="M26" s="193">
        <f>SUM('입력표(사립)'!Z413)</f>
        <v>0</v>
      </c>
      <c r="N26" s="218">
        <f>SUM('입력표(사립)'!AA413)</f>
        <v>0</v>
      </c>
      <c r="O26" s="218">
        <f>SUM('입력표(사립)'!AB413)</f>
        <v>0</v>
      </c>
      <c r="P26" s="218">
        <f>SUM('입력표(사립)'!AC413)</f>
        <v>0</v>
      </c>
      <c r="Q26" s="345">
        <f>SUM('입력표(사립)'!AD413)</f>
        <v>0</v>
      </c>
    </row>
    <row r="27" spans="2:17" x14ac:dyDescent="0.3">
      <c r="B27" s="344">
        <f>'입력표(사립)'!A414</f>
        <v>21</v>
      </c>
      <c r="C27" s="197">
        <f>'입력표(사립)'!B414</f>
        <v>0</v>
      </c>
      <c r="D27" s="197">
        <f>'입력표(사립)'!C414</f>
        <v>0</v>
      </c>
      <c r="E27" s="197">
        <f>'입력표(사립)'!D414</f>
        <v>0</v>
      </c>
      <c r="F27" s="223">
        <f>'입력표(사립)'!E414</f>
        <v>0</v>
      </c>
      <c r="G27" s="406" t="str">
        <f t="shared" si="1"/>
        <v>E</v>
      </c>
      <c r="H27" s="378">
        <f>SUM(I27:Q27)</f>
        <v>0</v>
      </c>
      <c r="I27" s="226">
        <f>SUM('입력표(사립)'!F414:K414)</f>
        <v>0</v>
      </c>
      <c r="J27" s="191">
        <f>SUM('입력표(사립)'!L414:O414)</f>
        <v>0</v>
      </c>
      <c r="K27" s="191">
        <f>SUM('입력표(사립)'!P414:U414)</f>
        <v>0</v>
      </c>
      <c r="L27" s="382">
        <f>SUM('입력표(사립)'!V414:Y414)</f>
        <v>0</v>
      </c>
      <c r="M27" s="193">
        <f>SUM('입력표(사립)'!Z414)</f>
        <v>0</v>
      </c>
      <c r="N27" s="218">
        <f>SUM('입력표(사립)'!AA414)</f>
        <v>0</v>
      </c>
      <c r="O27" s="218">
        <f>SUM('입력표(사립)'!AB414)</f>
        <v>0</v>
      </c>
      <c r="P27" s="218">
        <f>SUM('입력표(사립)'!AC414)</f>
        <v>0</v>
      </c>
      <c r="Q27" s="345">
        <f>SUM('입력표(사립)'!AD414)</f>
        <v>0</v>
      </c>
    </row>
    <row r="28" spans="2:17" x14ac:dyDescent="0.3">
      <c r="B28" s="344">
        <f>'입력표(사립)'!A415</f>
        <v>22</v>
      </c>
      <c r="C28" s="197">
        <f>'입력표(사립)'!B415</f>
        <v>0</v>
      </c>
      <c r="D28" s="197">
        <f>'입력표(사립)'!C415</f>
        <v>0</v>
      </c>
      <c r="E28" s="197">
        <f>'입력표(사립)'!D415</f>
        <v>0</v>
      </c>
      <c r="F28" s="223">
        <f>'입력표(사립)'!E415</f>
        <v>0</v>
      </c>
      <c r="G28" s="406" t="str">
        <f t="shared" si="1"/>
        <v>E</v>
      </c>
      <c r="H28" s="378">
        <f>SUM(I28:Q28)</f>
        <v>0</v>
      </c>
      <c r="I28" s="226">
        <f>SUM('입력표(사립)'!F415:K415)</f>
        <v>0</v>
      </c>
      <c r="J28" s="191">
        <f>SUM('입력표(사립)'!L415:O415)</f>
        <v>0</v>
      </c>
      <c r="K28" s="191">
        <f>SUM('입력표(사립)'!P415:U415)</f>
        <v>0</v>
      </c>
      <c r="L28" s="382">
        <f>SUM('입력표(사립)'!V415:Y415)</f>
        <v>0</v>
      </c>
      <c r="M28" s="193">
        <f>SUM('입력표(사립)'!Z415)</f>
        <v>0</v>
      </c>
      <c r="N28" s="218">
        <f>SUM('입력표(사립)'!AA415)</f>
        <v>0</v>
      </c>
      <c r="O28" s="218">
        <f>SUM('입력표(사립)'!AB415)</f>
        <v>0</v>
      </c>
      <c r="P28" s="218">
        <f>SUM('입력표(사립)'!AC415)</f>
        <v>0</v>
      </c>
      <c r="Q28" s="345">
        <f>SUM('입력표(사립)'!AD415)</f>
        <v>0</v>
      </c>
    </row>
    <row r="29" spans="2:17" x14ac:dyDescent="0.3">
      <c r="B29" s="344">
        <f>'입력표(사립)'!A416</f>
        <v>23</v>
      </c>
      <c r="C29" s="197">
        <f>'입력표(사립)'!B416</f>
        <v>0</v>
      </c>
      <c r="D29" s="197">
        <f>'입력표(사립)'!C416</f>
        <v>0</v>
      </c>
      <c r="E29" s="197">
        <f>'입력표(사립)'!D416</f>
        <v>0</v>
      </c>
      <c r="F29" s="223">
        <f>'입력표(사립)'!E416</f>
        <v>0</v>
      </c>
      <c r="G29" s="406" t="str">
        <f t="shared" si="1"/>
        <v>E</v>
      </c>
      <c r="H29" s="378">
        <f>SUM(I29:Q29)</f>
        <v>0</v>
      </c>
      <c r="I29" s="226">
        <f>SUM('입력표(사립)'!F416:K416)</f>
        <v>0</v>
      </c>
      <c r="J29" s="191">
        <f>SUM('입력표(사립)'!L416:O416)</f>
        <v>0</v>
      </c>
      <c r="K29" s="191">
        <f>SUM('입력표(사립)'!P416:U416)</f>
        <v>0</v>
      </c>
      <c r="L29" s="382">
        <f>SUM('입력표(사립)'!V416:Y416)</f>
        <v>0</v>
      </c>
      <c r="M29" s="193">
        <f>SUM('입력표(사립)'!Z416)</f>
        <v>0</v>
      </c>
      <c r="N29" s="218">
        <f>SUM('입력표(사립)'!AA416)</f>
        <v>0</v>
      </c>
      <c r="O29" s="218">
        <f>SUM('입력표(사립)'!AB416)</f>
        <v>0</v>
      </c>
      <c r="P29" s="218">
        <f>SUM('입력표(사립)'!AC416)</f>
        <v>0</v>
      </c>
      <c r="Q29" s="345">
        <f>SUM('입력표(사립)'!AD416)</f>
        <v>0</v>
      </c>
    </row>
    <row r="30" spans="2:17" x14ac:dyDescent="0.3">
      <c r="B30" s="344">
        <f>'입력표(사립)'!A417</f>
        <v>24</v>
      </c>
      <c r="C30" s="197">
        <f>'입력표(사립)'!B417</f>
        <v>0</v>
      </c>
      <c r="D30" s="197">
        <f>'입력표(사립)'!C417</f>
        <v>0</v>
      </c>
      <c r="E30" s="197">
        <f>'입력표(사립)'!D417</f>
        <v>0</v>
      </c>
      <c r="F30" s="223">
        <f>'입력표(사립)'!E417</f>
        <v>0</v>
      </c>
      <c r="G30" s="406" t="str">
        <f t="shared" si="1"/>
        <v>E</v>
      </c>
      <c r="H30" s="378">
        <f>SUM(I30:Q30)</f>
        <v>0</v>
      </c>
      <c r="I30" s="226">
        <f>SUM('입력표(사립)'!F417:K417)</f>
        <v>0</v>
      </c>
      <c r="J30" s="191">
        <f>SUM('입력표(사립)'!L417:O417)</f>
        <v>0</v>
      </c>
      <c r="K30" s="191">
        <f>SUM('입력표(사립)'!P417:U417)</f>
        <v>0</v>
      </c>
      <c r="L30" s="382">
        <f>SUM('입력표(사립)'!V417:Y417)</f>
        <v>0</v>
      </c>
      <c r="M30" s="193">
        <f>SUM('입력표(사립)'!Z417)</f>
        <v>0</v>
      </c>
      <c r="N30" s="218">
        <f>SUM('입력표(사립)'!AA417)</f>
        <v>0</v>
      </c>
      <c r="O30" s="218">
        <f>SUM('입력표(사립)'!AB417)</f>
        <v>0</v>
      </c>
      <c r="P30" s="218">
        <f>SUM('입력표(사립)'!AC417)</f>
        <v>0</v>
      </c>
      <c r="Q30" s="345">
        <f>SUM('입력표(사립)'!AD417)</f>
        <v>0</v>
      </c>
    </row>
    <row r="31" spans="2:17" x14ac:dyDescent="0.3">
      <c r="B31" s="344">
        <f>'입력표(사립)'!A418</f>
        <v>25</v>
      </c>
      <c r="C31" s="197">
        <f>'입력표(사립)'!B418</f>
        <v>0</v>
      </c>
      <c r="D31" s="197">
        <f>'입력표(사립)'!C418</f>
        <v>0</v>
      </c>
      <c r="E31" s="197">
        <f>'입력표(사립)'!D418</f>
        <v>0</v>
      </c>
      <c r="F31" s="223">
        <f>'입력표(사립)'!E418</f>
        <v>0</v>
      </c>
      <c r="G31" s="406" t="str">
        <f t="shared" si="1"/>
        <v>E</v>
      </c>
      <c r="H31" s="378">
        <f>SUM(I31:Q31)</f>
        <v>0</v>
      </c>
      <c r="I31" s="226">
        <f>SUM('입력표(사립)'!F418:K418)</f>
        <v>0</v>
      </c>
      <c r="J31" s="191">
        <f>SUM('입력표(사립)'!L418:O418)</f>
        <v>0</v>
      </c>
      <c r="K31" s="191">
        <f>SUM('입력표(사립)'!P418:U418)</f>
        <v>0</v>
      </c>
      <c r="L31" s="382">
        <f>SUM('입력표(사립)'!V418:Y418)</f>
        <v>0</v>
      </c>
      <c r="M31" s="193">
        <f>SUM('입력표(사립)'!Z418)</f>
        <v>0</v>
      </c>
      <c r="N31" s="218">
        <f>SUM('입력표(사립)'!AA418)</f>
        <v>0</v>
      </c>
      <c r="O31" s="218">
        <f>SUM('입력표(사립)'!AB418)</f>
        <v>0</v>
      </c>
      <c r="P31" s="218">
        <f>SUM('입력표(사립)'!AC418)</f>
        <v>0</v>
      </c>
      <c r="Q31" s="345">
        <f>SUM('입력표(사립)'!AD418)</f>
        <v>0</v>
      </c>
    </row>
    <row r="32" spans="2:17" x14ac:dyDescent="0.3">
      <c r="B32" s="344">
        <f>'입력표(사립)'!A419</f>
        <v>26</v>
      </c>
      <c r="C32" s="197">
        <f>'입력표(사립)'!B419</f>
        <v>0</v>
      </c>
      <c r="D32" s="197">
        <f>'입력표(사립)'!C419</f>
        <v>0</v>
      </c>
      <c r="E32" s="197">
        <f>'입력표(사립)'!D419</f>
        <v>0</v>
      </c>
      <c r="F32" s="223">
        <f>'입력표(사립)'!E419</f>
        <v>0</v>
      </c>
      <c r="G32" s="406" t="str">
        <f t="shared" si="1"/>
        <v>E</v>
      </c>
      <c r="H32" s="378">
        <f>SUM(I32:Q32)</f>
        <v>0</v>
      </c>
      <c r="I32" s="226">
        <f>SUM('입력표(사립)'!F419:K419)</f>
        <v>0</v>
      </c>
      <c r="J32" s="191">
        <f>SUM('입력표(사립)'!L419:O419)</f>
        <v>0</v>
      </c>
      <c r="K32" s="191">
        <f>SUM('입력표(사립)'!P419:U419)</f>
        <v>0</v>
      </c>
      <c r="L32" s="382">
        <f>SUM('입력표(사립)'!V419:Y419)</f>
        <v>0</v>
      </c>
      <c r="M32" s="193">
        <f>SUM('입력표(사립)'!Z419)</f>
        <v>0</v>
      </c>
      <c r="N32" s="218">
        <f>SUM('입력표(사립)'!AA419)</f>
        <v>0</v>
      </c>
      <c r="O32" s="218">
        <f>SUM('입력표(사립)'!AB419)</f>
        <v>0</v>
      </c>
      <c r="P32" s="218">
        <f>SUM('입력표(사립)'!AC419)</f>
        <v>0</v>
      </c>
      <c r="Q32" s="345">
        <f>SUM('입력표(사립)'!AD419)</f>
        <v>0</v>
      </c>
    </row>
    <row r="33" spans="2:17" x14ac:dyDescent="0.3">
      <c r="B33" s="344">
        <f>'입력표(사립)'!A420</f>
        <v>27</v>
      </c>
      <c r="C33" s="197">
        <f>'입력표(사립)'!B420</f>
        <v>0</v>
      </c>
      <c r="D33" s="197">
        <f>'입력표(사립)'!C420</f>
        <v>0</v>
      </c>
      <c r="E33" s="197">
        <f>'입력표(사립)'!D420</f>
        <v>0</v>
      </c>
      <c r="F33" s="223">
        <f>'입력표(사립)'!E420</f>
        <v>0</v>
      </c>
      <c r="G33" s="406" t="str">
        <f t="shared" si="1"/>
        <v>E</v>
      </c>
      <c r="H33" s="378">
        <f>SUM(I33:Q33)</f>
        <v>0</v>
      </c>
      <c r="I33" s="226">
        <f>SUM('입력표(사립)'!F420:K420)</f>
        <v>0</v>
      </c>
      <c r="J33" s="191">
        <f>SUM('입력표(사립)'!L420:O420)</f>
        <v>0</v>
      </c>
      <c r="K33" s="191">
        <f>SUM('입력표(사립)'!P420:U420)</f>
        <v>0</v>
      </c>
      <c r="L33" s="382">
        <f>SUM('입력표(사립)'!V420:Y420)</f>
        <v>0</v>
      </c>
      <c r="M33" s="193">
        <f>SUM('입력표(사립)'!Z420)</f>
        <v>0</v>
      </c>
      <c r="N33" s="218">
        <f>SUM('입력표(사립)'!AA420)</f>
        <v>0</v>
      </c>
      <c r="O33" s="218">
        <f>SUM('입력표(사립)'!AB420)</f>
        <v>0</v>
      </c>
      <c r="P33" s="218">
        <f>SUM('입력표(사립)'!AC420)</f>
        <v>0</v>
      </c>
      <c r="Q33" s="345">
        <f>SUM('입력표(사립)'!AD420)</f>
        <v>0</v>
      </c>
    </row>
    <row r="34" spans="2:17" x14ac:dyDescent="0.3">
      <c r="B34" s="344">
        <f>'입력표(사립)'!A421</f>
        <v>28</v>
      </c>
      <c r="C34" s="197">
        <f>'입력표(사립)'!B421</f>
        <v>0</v>
      </c>
      <c r="D34" s="197">
        <f>'입력표(사립)'!C421</f>
        <v>0</v>
      </c>
      <c r="E34" s="197">
        <f>'입력표(사립)'!D421</f>
        <v>0</v>
      </c>
      <c r="F34" s="223">
        <f>'입력표(사립)'!E421</f>
        <v>0</v>
      </c>
      <c r="G34" s="406" t="str">
        <f t="shared" si="1"/>
        <v>E</v>
      </c>
      <c r="H34" s="378">
        <f>SUM(I34:Q34)</f>
        <v>0</v>
      </c>
      <c r="I34" s="226">
        <f>SUM('입력표(사립)'!F421:K421)</f>
        <v>0</v>
      </c>
      <c r="J34" s="191">
        <f>SUM('입력표(사립)'!L421:O421)</f>
        <v>0</v>
      </c>
      <c r="K34" s="191">
        <f>SUM('입력표(사립)'!P421:U421)</f>
        <v>0</v>
      </c>
      <c r="L34" s="382">
        <f>SUM('입력표(사립)'!V421:Y421)</f>
        <v>0</v>
      </c>
      <c r="M34" s="193">
        <f>SUM('입력표(사립)'!Z421)</f>
        <v>0</v>
      </c>
      <c r="N34" s="218">
        <f>SUM('입력표(사립)'!AA421)</f>
        <v>0</v>
      </c>
      <c r="O34" s="218">
        <f>SUM('입력표(사립)'!AB421)</f>
        <v>0</v>
      </c>
      <c r="P34" s="218">
        <f>SUM('입력표(사립)'!AC421)</f>
        <v>0</v>
      </c>
      <c r="Q34" s="345">
        <f>SUM('입력표(사립)'!AD421)</f>
        <v>0</v>
      </c>
    </row>
    <row r="35" spans="2:17" x14ac:dyDescent="0.3">
      <c r="B35" s="344">
        <f>'입력표(사립)'!A422</f>
        <v>29</v>
      </c>
      <c r="C35" s="197">
        <f>'입력표(사립)'!B422</f>
        <v>0</v>
      </c>
      <c r="D35" s="197">
        <f>'입력표(사립)'!C422</f>
        <v>0</v>
      </c>
      <c r="E35" s="197">
        <f>'입력표(사립)'!D422</f>
        <v>0</v>
      </c>
      <c r="F35" s="223">
        <f>'입력표(사립)'!E422</f>
        <v>0</v>
      </c>
      <c r="G35" s="406" t="str">
        <f t="shared" si="1"/>
        <v>E</v>
      </c>
      <c r="H35" s="378">
        <f>SUM(I35:Q35)</f>
        <v>0</v>
      </c>
      <c r="I35" s="226">
        <f>SUM('입력표(사립)'!F422:K422)</f>
        <v>0</v>
      </c>
      <c r="J35" s="191">
        <f>SUM('입력표(사립)'!L422:O422)</f>
        <v>0</v>
      </c>
      <c r="K35" s="191">
        <f>SUM('입력표(사립)'!P422:U422)</f>
        <v>0</v>
      </c>
      <c r="L35" s="382">
        <f>SUM('입력표(사립)'!V422:Y422)</f>
        <v>0</v>
      </c>
      <c r="M35" s="193">
        <f>SUM('입력표(사립)'!Z422)</f>
        <v>0</v>
      </c>
      <c r="N35" s="218">
        <f>SUM('입력표(사립)'!AA422)</f>
        <v>0</v>
      </c>
      <c r="O35" s="218">
        <f>SUM('입력표(사립)'!AB422)</f>
        <v>0</v>
      </c>
      <c r="P35" s="218">
        <f>SUM('입력표(사립)'!AC422)</f>
        <v>0</v>
      </c>
      <c r="Q35" s="345">
        <f>SUM('입력표(사립)'!AD422)</f>
        <v>0</v>
      </c>
    </row>
    <row r="36" spans="2:17" x14ac:dyDescent="0.3">
      <c r="B36" s="344">
        <f>'입력표(사립)'!A423</f>
        <v>30</v>
      </c>
      <c r="C36" s="197">
        <f>'입력표(사립)'!B423</f>
        <v>0</v>
      </c>
      <c r="D36" s="197">
        <f>'입력표(사립)'!C423</f>
        <v>0</v>
      </c>
      <c r="E36" s="197">
        <f>'입력표(사립)'!D423</f>
        <v>0</v>
      </c>
      <c r="F36" s="223">
        <f>'입력표(사립)'!E423</f>
        <v>0</v>
      </c>
      <c r="G36" s="406" t="str">
        <f t="shared" si="1"/>
        <v>E</v>
      </c>
      <c r="H36" s="378">
        <f>SUM(I36:Q36)</f>
        <v>0</v>
      </c>
      <c r="I36" s="226">
        <f>SUM('입력표(사립)'!F423:K423)</f>
        <v>0</v>
      </c>
      <c r="J36" s="191">
        <f>SUM('입력표(사립)'!L423:O423)</f>
        <v>0</v>
      </c>
      <c r="K36" s="191">
        <f>SUM('입력표(사립)'!P423:U423)</f>
        <v>0</v>
      </c>
      <c r="L36" s="382">
        <f>SUM('입력표(사립)'!V423:Y423)</f>
        <v>0</v>
      </c>
      <c r="M36" s="193">
        <f>SUM('입력표(사립)'!Z423)</f>
        <v>0</v>
      </c>
      <c r="N36" s="218">
        <f>SUM('입력표(사립)'!AA423)</f>
        <v>0</v>
      </c>
      <c r="O36" s="218">
        <f>SUM('입력표(사립)'!AB423)</f>
        <v>0</v>
      </c>
      <c r="P36" s="218">
        <f>SUM('입력표(사립)'!AC423)</f>
        <v>0</v>
      </c>
      <c r="Q36" s="345">
        <f>SUM('입력표(사립)'!AD423)</f>
        <v>0</v>
      </c>
    </row>
    <row r="37" spans="2:17" x14ac:dyDescent="0.3">
      <c r="B37" s="344">
        <f>'입력표(사립)'!A424</f>
        <v>31</v>
      </c>
      <c r="C37" s="197">
        <f>'입력표(사립)'!B424</f>
        <v>0</v>
      </c>
      <c r="D37" s="197">
        <f>'입력표(사립)'!C424</f>
        <v>0</v>
      </c>
      <c r="E37" s="197">
        <f>'입력표(사립)'!D424</f>
        <v>0</v>
      </c>
      <c r="F37" s="223">
        <f>'입력표(사립)'!E424</f>
        <v>0</v>
      </c>
      <c r="G37" s="406" t="str">
        <f t="shared" si="1"/>
        <v>E</v>
      </c>
      <c r="H37" s="378">
        <f>SUM(I37:Q37)</f>
        <v>0</v>
      </c>
      <c r="I37" s="226">
        <f>SUM('입력표(사립)'!F424:K424)</f>
        <v>0</v>
      </c>
      <c r="J37" s="191">
        <f>SUM('입력표(사립)'!L424:O424)</f>
        <v>0</v>
      </c>
      <c r="K37" s="191">
        <f>SUM('입력표(사립)'!P424:U424)</f>
        <v>0</v>
      </c>
      <c r="L37" s="382">
        <f>SUM('입력표(사립)'!V424:Y424)</f>
        <v>0</v>
      </c>
      <c r="M37" s="193">
        <f>SUM('입력표(사립)'!Z424)</f>
        <v>0</v>
      </c>
      <c r="N37" s="218">
        <f>SUM('입력표(사립)'!AA424)</f>
        <v>0</v>
      </c>
      <c r="O37" s="218">
        <f>SUM('입력표(사립)'!AB424)</f>
        <v>0</v>
      </c>
      <c r="P37" s="218">
        <f>SUM('입력표(사립)'!AC424)</f>
        <v>0</v>
      </c>
      <c r="Q37" s="345">
        <f>SUM('입력표(사립)'!AD424)</f>
        <v>0</v>
      </c>
    </row>
    <row r="38" spans="2:17" x14ac:dyDescent="0.3">
      <c r="B38" s="344">
        <f>'입력표(사립)'!A425</f>
        <v>32</v>
      </c>
      <c r="C38" s="197">
        <f>'입력표(사립)'!B425</f>
        <v>0</v>
      </c>
      <c r="D38" s="197">
        <f>'입력표(사립)'!C425</f>
        <v>0</v>
      </c>
      <c r="E38" s="197">
        <f>'입력표(사립)'!D425</f>
        <v>0</v>
      </c>
      <c r="F38" s="223">
        <f>'입력표(사립)'!E425</f>
        <v>0</v>
      </c>
      <c r="G38" s="406" t="str">
        <f t="shared" si="1"/>
        <v>E</v>
      </c>
      <c r="H38" s="378">
        <f>SUM(I38:Q38)</f>
        <v>0</v>
      </c>
      <c r="I38" s="226">
        <f>SUM('입력표(사립)'!F425:K425)</f>
        <v>0</v>
      </c>
      <c r="J38" s="191">
        <f>SUM('입력표(사립)'!L425:O425)</f>
        <v>0</v>
      </c>
      <c r="K38" s="191">
        <f>SUM('입력표(사립)'!P425:U425)</f>
        <v>0</v>
      </c>
      <c r="L38" s="382">
        <f>SUM('입력표(사립)'!V425:Y425)</f>
        <v>0</v>
      </c>
      <c r="M38" s="193">
        <f>SUM('입력표(사립)'!Z425)</f>
        <v>0</v>
      </c>
      <c r="N38" s="218">
        <f>SUM('입력표(사립)'!AA425)</f>
        <v>0</v>
      </c>
      <c r="O38" s="218">
        <f>SUM('입력표(사립)'!AB425)</f>
        <v>0</v>
      </c>
      <c r="P38" s="218">
        <f>SUM('입력표(사립)'!AC425)</f>
        <v>0</v>
      </c>
      <c r="Q38" s="345">
        <f>SUM('입력표(사립)'!AD425)</f>
        <v>0</v>
      </c>
    </row>
    <row r="39" spans="2:17" x14ac:dyDescent="0.3">
      <c r="B39" s="344">
        <f>'입력표(사립)'!A426</f>
        <v>33</v>
      </c>
      <c r="C39" s="197">
        <f>'입력표(사립)'!B426</f>
        <v>0</v>
      </c>
      <c r="D39" s="197">
        <f>'입력표(사립)'!C426</f>
        <v>0</v>
      </c>
      <c r="E39" s="197">
        <f>'입력표(사립)'!D426</f>
        <v>0</v>
      </c>
      <c r="F39" s="223">
        <f>'입력표(사립)'!E426</f>
        <v>0</v>
      </c>
      <c r="G39" s="406" t="str">
        <f t="shared" si="1"/>
        <v>E</v>
      </c>
      <c r="H39" s="378">
        <f>SUM(I39:Q39)</f>
        <v>0</v>
      </c>
      <c r="I39" s="226">
        <f>SUM('입력표(사립)'!F426:K426)</f>
        <v>0</v>
      </c>
      <c r="J39" s="191">
        <f>SUM('입력표(사립)'!L426:O426)</f>
        <v>0</v>
      </c>
      <c r="K39" s="191">
        <f>SUM('입력표(사립)'!P426:U426)</f>
        <v>0</v>
      </c>
      <c r="L39" s="382">
        <f>SUM('입력표(사립)'!V426:Y426)</f>
        <v>0</v>
      </c>
      <c r="M39" s="193">
        <f>SUM('입력표(사립)'!Z426)</f>
        <v>0</v>
      </c>
      <c r="N39" s="218">
        <f>SUM('입력표(사립)'!AA426)</f>
        <v>0</v>
      </c>
      <c r="O39" s="218">
        <f>SUM('입력표(사립)'!AB426)</f>
        <v>0</v>
      </c>
      <c r="P39" s="218">
        <f>SUM('입력표(사립)'!AC426)</f>
        <v>0</v>
      </c>
      <c r="Q39" s="345">
        <f>SUM('입력표(사립)'!AD426)</f>
        <v>0</v>
      </c>
    </row>
    <row r="40" spans="2:17" x14ac:dyDescent="0.3">
      <c r="B40" s="344">
        <f>'입력표(사립)'!A427</f>
        <v>34</v>
      </c>
      <c r="C40" s="197">
        <f>'입력표(사립)'!B427</f>
        <v>0</v>
      </c>
      <c r="D40" s="197">
        <f>'입력표(사립)'!C427</f>
        <v>0</v>
      </c>
      <c r="E40" s="197">
        <f>'입력표(사립)'!D427</f>
        <v>0</v>
      </c>
      <c r="F40" s="223">
        <f>'입력표(사립)'!E427</f>
        <v>0</v>
      </c>
      <c r="G40" s="406" t="str">
        <f t="shared" si="1"/>
        <v>E</v>
      </c>
      <c r="H40" s="378">
        <f>SUM(I40:Q40)</f>
        <v>0</v>
      </c>
      <c r="I40" s="226">
        <f>SUM('입력표(사립)'!F427:K427)</f>
        <v>0</v>
      </c>
      <c r="J40" s="191">
        <f>SUM('입력표(사립)'!L427:O427)</f>
        <v>0</v>
      </c>
      <c r="K40" s="191">
        <f>SUM('입력표(사립)'!P427:U427)</f>
        <v>0</v>
      </c>
      <c r="L40" s="382">
        <f>SUM('입력표(사립)'!V427:Y427)</f>
        <v>0</v>
      </c>
      <c r="M40" s="193">
        <f>SUM('입력표(사립)'!Z427)</f>
        <v>0</v>
      </c>
      <c r="N40" s="218">
        <f>SUM('입력표(사립)'!AA427)</f>
        <v>0</v>
      </c>
      <c r="O40" s="218">
        <f>SUM('입력표(사립)'!AB427)</f>
        <v>0</v>
      </c>
      <c r="P40" s="218">
        <f>SUM('입력표(사립)'!AC427)</f>
        <v>0</v>
      </c>
      <c r="Q40" s="345">
        <f>SUM('입력표(사립)'!AD427)</f>
        <v>0</v>
      </c>
    </row>
    <row r="41" spans="2:17" x14ac:dyDescent="0.3">
      <c r="B41" s="344">
        <f>'입력표(사립)'!A428</f>
        <v>35</v>
      </c>
      <c r="C41" s="197">
        <f>'입력표(사립)'!B428</f>
        <v>0</v>
      </c>
      <c r="D41" s="197">
        <f>'입력표(사립)'!C428</f>
        <v>0</v>
      </c>
      <c r="E41" s="197">
        <f>'입력표(사립)'!D428</f>
        <v>0</v>
      </c>
      <c r="F41" s="223">
        <f>'입력표(사립)'!E428</f>
        <v>0</v>
      </c>
      <c r="G41" s="406" t="str">
        <f t="shared" si="1"/>
        <v>E</v>
      </c>
      <c r="H41" s="378">
        <f>SUM(I41:Q41)</f>
        <v>0</v>
      </c>
      <c r="I41" s="226">
        <f>SUM('입력표(사립)'!F428:K428)</f>
        <v>0</v>
      </c>
      <c r="J41" s="191">
        <f>SUM('입력표(사립)'!L428:O428)</f>
        <v>0</v>
      </c>
      <c r="K41" s="191">
        <f>SUM('입력표(사립)'!P428:U428)</f>
        <v>0</v>
      </c>
      <c r="L41" s="382">
        <f>SUM('입력표(사립)'!V428:Y428)</f>
        <v>0</v>
      </c>
      <c r="M41" s="193">
        <f>SUM('입력표(사립)'!Z428)</f>
        <v>0</v>
      </c>
      <c r="N41" s="218">
        <f>SUM('입력표(사립)'!AA428)</f>
        <v>0</v>
      </c>
      <c r="O41" s="218">
        <f>SUM('입력표(사립)'!AB428)</f>
        <v>0</v>
      </c>
      <c r="P41" s="218">
        <f>SUM('입력표(사립)'!AC428)</f>
        <v>0</v>
      </c>
      <c r="Q41" s="345">
        <f>SUM('입력표(사립)'!AD428)</f>
        <v>0</v>
      </c>
    </row>
    <row r="42" spans="2:17" x14ac:dyDescent="0.3">
      <c r="B42" s="344">
        <f>'입력표(사립)'!A429</f>
        <v>36</v>
      </c>
      <c r="C42" s="197">
        <f>'입력표(사립)'!B429</f>
        <v>0</v>
      </c>
      <c r="D42" s="197">
        <f>'입력표(사립)'!C429</f>
        <v>0</v>
      </c>
      <c r="E42" s="197">
        <f>'입력표(사립)'!D429</f>
        <v>0</v>
      </c>
      <c r="F42" s="223">
        <f>'입력표(사립)'!E429</f>
        <v>0</v>
      </c>
      <c r="G42" s="406" t="str">
        <f t="shared" si="1"/>
        <v>E</v>
      </c>
      <c r="H42" s="378">
        <f>SUM(I42:Q42)</f>
        <v>0</v>
      </c>
      <c r="I42" s="226">
        <f>SUM('입력표(사립)'!F429:K429)</f>
        <v>0</v>
      </c>
      <c r="J42" s="191">
        <f>SUM('입력표(사립)'!L429:O429)</f>
        <v>0</v>
      </c>
      <c r="K42" s="191">
        <f>SUM('입력표(사립)'!P429:U429)</f>
        <v>0</v>
      </c>
      <c r="L42" s="382">
        <f>SUM('입력표(사립)'!V429:Y429)</f>
        <v>0</v>
      </c>
      <c r="M42" s="193">
        <f>SUM('입력표(사립)'!Z429)</f>
        <v>0</v>
      </c>
      <c r="N42" s="218">
        <f>SUM('입력표(사립)'!AA429)</f>
        <v>0</v>
      </c>
      <c r="O42" s="218">
        <f>SUM('입력표(사립)'!AB429)</f>
        <v>0</v>
      </c>
      <c r="P42" s="218">
        <f>SUM('입력표(사립)'!AC429)</f>
        <v>0</v>
      </c>
      <c r="Q42" s="345">
        <f>SUM('입력표(사립)'!AD429)</f>
        <v>0</v>
      </c>
    </row>
    <row r="43" spans="2:17" x14ac:dyDescent="0.3">
      <c r="B43" s="344">
        <f>'입력표(사립)'!A430</f>
        <v>37</v>
      </c>
      <c r="C43" s="197">
        <f>'입력표(사립)'!B430</f>
        <v>0</v>
      </c>
      <c r="D43" s="197">
        <f>'입력표(사립)'!C430</f>
        <v>0</v>
      </c>
      <c r="E43" s="197">
        <f>'입력표(사립)'!D430</f>
        <v>0</v>
      </c>
      <c r="F43" s="223">
        <f>'입력표(사립)'!E430</f>
        <v>0</v>
      </c>
      <c r="G43" s="406" t="str">
        <f t="shared" si="1"/>
        <v>E</v>
      </c>
      <c r="H43" s="378">
        <f>SUM(I43:Q43)</f>
        <v>0</v>
      </c>
      <c r="I43" s="226">
        <f>SUM('입력표(사립)'!F430:K430)</f>
        <v>0</v>
      </c>
      <c r="J43" s="191">
        <f>SUM('입력표(사립)'!L430:O430)</f>
        <v>0</v>
      </c>
      <c r="K43" s="191">
        <f>SUM('입력표(사립)'!P430:U430)</f>
        <v>0</v>
      </c>
      <c r="L43" s="382">
        <f>SUM('입력표(사립)'!V430:Y430)</f>
        <v>0</v>
      </c>
      <c r="M43" s="193">
        <f>SUM('입력표(사립)'!Z430)</f>
        <v>0</v>
      </c>
      <c r="N43" s="218">
        <f>SUM('입력표(사립)'!AA430)</f>
        <v>0</v>
      </c>
      <c r="O43" s="218">
        <f>SUM('입력표(사립)'!AB430)</f>
        <v>0</v>
      </c>
      <c r="P43" s="218">
        <f>SUM('입력표(사립)'!AC430)</f>
        <v>0</v>
      </c>
      <c r="Q43" s="345">
        <f>SUM('입력표(사립)'!AD430)</f>
        <v>0</v>
      </c>
    </row>
    <row r="44" spans="2:17" x14ac:dyDescent="0.3">
      <c r="B44" s="344">
        <f>'입력표(사립)'!A431</f>
        <v>38</v>
      </c>
      <c r="C44" s="197">
        <f>'입력표(사립)'!B431</f>
        <v>0</v>
      </c>
      <c r="D44" s="197">
        <f>'입력표(사립)'!C431</f>
        <v>0</v>
      </c>
      <c r="E44" s="197">
        <f>'입력표(사립)'!D431</f>
        <v>0</v>
      </c>
      <c r="F44" s="223">
        <f>'입력표(사립)'!E431</f>
        <v>0</v>
      </c>
      <c r="G44" s="406" t="str">
        <f t="shared" si="1"/>
        <v>E</v>
      </c>
      <c r="H44" s="378">
        <f>SUM(I44:Q44)</f>
        <v>0</v>
      </c>
      <c r="I44" s="226">
        <f>SUM('입력표(사립)'!F431:K431)</f>
        <v>0</v>
      </c>
      <c r="J44" s="191">
        <f>SUM('입력표(사립)'!L431:O431)</f>
        <v>0</v>
      </c>
      <c r="K44" s="191">
        <f>SUM('입력표(사립)'!P431:U431)</f>
        <v>0</v>
      </c>
      <c r="L44" s="382">
        <f>SUM('입력표(사립)'!V431:Y431)</f>
        <v>0</v>
      </c>
      <c r="M44" s="193">
        <f>SUM('입력표(사립)'!Z431)</f>
        <v>0</v>
      </c>
      <c r="N44" s="218">
        <f>SUM('입력표(사립)'!AA431)</f>
        <v>0</v>
      </c>
      <c r="O44" s="218">
        <f>SUM('입력표(사립)'!AB431)</f>
        <v>0</v>
      </c>
      <c r="P44" s="218">
        <f>SUM('입력표(사립)'!AC431)</f>
        <v>0</v>
      </c>
      <c r="Q44" s="345">
        <f>SUM('입력표(사립)'!AD431)</f>
        <v>0</v>
      </c>
    </row>
    <row r="45" spans="2:17" x14ac:dyDescent="0.3">
      <c r="B45" s="344">
        <f>'입력표(사립)'!A432</f>
        <v>39</v>
      </c>
      <c r="C45" s="197">
        <f>'입력표(사립)'!B432</f>
        <v>0</v>
      </c>
      <c r="D45" s="197">
        <f>'입력표(사립)'!C432</f>
        <v>0</v>
      </c>
      <c r="E45" s="197">
        <f>'입력표(사립)'!D432</f>
        <v>0</v>
      </c>
      <c r="F45" s="223">
        <f>'입력표(사립)'!E432</f>
        <v>0</v>
      </c>
      <c r="G45" s="406" t="str">
        <f t="shared" si="1"/>
        <v>E</v>
      </c>
      <c r="H45" s="378">
        <f>SUM(I45:Q45)</f>
        <v>0</v>
      </c>
      <c r="I45" s="226">
        <f>SUM('입력표(사립)'!F432:K432)</f>
        <v>0</v>
      </c>
      <c r="J45" s="191">
        <f>SUM('입력표(사립)'!L432:O432)</f>
        <v>0</v>
      </c>
      <c r="K45" s="191">
        <f>SUM('입력표(사립)'!P432:U432)</f>
        <v>0</v>
      </c>
      <c r="L45" s="382">
        <f>SUM('입력표(사립)'!V432:Y432)</f>
        <v>0</v>
      </c>
      <c r="M45" s="193">
        <f>SUM('입력표(사립)'!Z432)</f>
        <v>0</v>
      </c>
      <c r="N45" s="218">
        <f>SUM('입력표(사립)'!AA432)</f>
        <v>0</v>
      </c>
      <c r="O45" s="218">
        <f>SUM('입력표(사립)'!AB432)</f>
        <v>0</v>
      </c>
      <c r="P45" s="218">
        <f>SUM('입력표(사립)'!AC432)</f>
        <v>0</v>
      </c>
      <c r="Q45" s="345">
        <f>SUM('입력표(사립)'!AD432)</f>
        <v>0</v>
      </c>
    </row>
    <row r="46" spans="2:17" x14ac:dyDescent="0.3">
      <c r="B46" s="344">
        <f>'입력표(사립)'!A433</f>
        <v>40</v>
      </c>
      <c r="C46" s="197">
        <f>'입력표(사립)'!B433</f>
        <v>0</v>
      </c>
      <c r="D46" s="197">
        <f>'입력표(사립)'!C433</f>
        <v>0</v>
      </c>
      <c r="E46" s="197">
        <f>'입력표(사립)'!D433</f>
        <v>0</v>
      </c>
      <c r="F46" s="223">
        <f>'입력표(사립)'!E433</f>
        <v>0</v>
      </c>
      <c r="G46" s="406" t="str">
        <f t="shared" si="1"/>
        <v>E</v>
      </c>
      <c r="H46" s="378">
        <f>SUM(I46:Q46)</f>
        <v>0</v>
      </c>
      <c r="I46" s="226">
        <f>SUM('입력표(사립)'!F433:K433)</f>
        <v>0</v>
      </c>
      <c r="J46" s="191">
        <f>SUM('입력표(사립)'!L433:O433)</f>
        <v>0</v>
      </c>
      <c r="K46" s="191">
        <f>SUM('입력표(사립)'!P433:U433)</f>
        <v>0</v>
      </c>
      <c r="L46" s="382">
        <f>SUM('입력표(사립)'!V433:Y433)</f>
        <v>0</v>
      </c>
      <c r="M46" s="193">
        <f>SUM('입력표(사립)'!Z433)</f>
        <v>0</v>
      </c>
      <c r="N46" s="218">
        <f>SUM('입력표(사립)'!AA433)</f>
        <v>0</v>
      </c>
      <c r="O46" s="218">
        <f>SUM('입력표(사립)'!AB433)</f>
        <v>0</v>
      </c>
      <c r="P46" s="218">
        <f>SUM('입력표(사립)'!AC433)</f>
        <v>0</v>
      </c>
      <c r="Q46" s="345">
        <f>SUM('입력표(사립)'!AD433)</f>
        <v>0</v>
      </c>
    </row>
    <row r="47" spans="2:17" x14ac:dyDescent="0.3">
      <c r="B47" s="344">
        <f>'입력표(사립)'!A434</f>
        <v>41</v>
      </c>
      <c r="C47" s="197">
        <f>'입력표(사립)'!B434</f>
        <v>0</v>
      </c>
      <c r="D47" s="197">
        <f>'입력표(사립)'!C434</f>
        <v>0</v>
      </c>
      <c r="E47" s="197">
        <f>'입력표(사립)'!D434</f>
        <v>0</v>
      </c>
      <c r="F47" s="223">
        <f>'입력표(사립)'!E434</f>
        <v>0</v>
      </c>
      <c r="G47" s="406" t="str">
        <f t="shared" si="1"/>
        <v>E</v>
      </c>
      <c r="H47" s="378">
        <f>SUM(I47:Q47)</f>
        <v>0</v>
      </c>
      <c r="I47" s="226">
        <f>SUM('입력표(사립)'!F434:K434)</f>
        <v>0</v>
      </c>
      <c r="J47" s="191">
        <f>SUM('입력표(사립)'!L434:O434)</f>
        <v>0</v>
      </c>
      <c r="K47" s="191">
        <f>SUM('입력표(사립)'!P434:U434)</f>
        <v>0</v>
      </c>
      <c r="L47" s="382">
        <f>SUM('입력표(사립)'!V434:Y434)</f>
        <v>0</v>
      </c>
      <c r="M47" s="193">
        <f>SUM('입력표(사립)'!Z434)</f>
        <v>0</v>
      </c>
      <c r="N47" s="218">
        <f>SUM('입력표(사립)'!AA434)</f>
        <v>0</v>
      </c>
      <c r="O47" s="218">
        <f>SUM('입력표(사립)'!AB434)</f>
        <v>0</v>
      </c>
      <c r="P47" s="218">
        <f>SUM('입력표(사립)'!AC434)</f>
        <v>0</v>
      </c>
      <c r="Q47" s="345">
        <f>SUM('입력표(사립)'!AD434)</f>
        <v>0</v>
      </c>
    </row>
    <row r="48" spans="2:17" x14ac:dyDescent="0.3">
      <c r="B48" s="344">
        <f>'입력표(사립)'!A435</f>
        <v>42</v>
      </c>
      <c r="C48" s="197">
        <f>'입력표(사립)'!B435</f>
        <v>0</v>
      </c>
      <c r="D48" s="197">
        <f>'입력표(사립)'!C435</f>
        <v>0</v>
      </c>
      <c r="E48" s="197">
        <f>'입력표(사립)'!D435</f>
        <v>0</v>
      </c>
      <c r="F48" s="223">
        <f>'입력표(사립)'!E435</f>
        <v>0</v>
      </c>
      <c r="G48" s="406" t="str">
        <f t="shared" si="1"/>
        <v>E</v>
      </c>
      <c r="H48" s="378">
        <f>SUM(I48:Q48)</f>
        <v>0</v>
      </c>
      <c r="I48" s="226">
        <f>SUM('입력표(사립)'!F435:K435)</f>
        <v>0</v>
      </c>
      <c r="J48" s="191">
        <f>SUM('입력표(사립)'!L435:O435)</f>
        <v>0</v>
      </c>
      <c r="K48" s="191">
        <f>SUM('입력표(사립)'!P435:U435)</f>
        <v>0</v>
      </c>
      <c r="L48" s="382">
        <f>SUM('입력표(사립)'!V435:Y435)</f>
        <v>0</v>
      </c>
      <c r="M48" s="193">
        <f>SUM('입력표(사립)'!Z435)</f>
        <v>0</v>
      </c>
      <c r="N48" s="218">
        <f>SUM('입력표(사립)'!AA435)</f>
        <v>0</v>
      </c>
      <c r="O48" s="218">
        <f>SUM('입력표(사립)'!AB435)</f>
        <v>0</v>
      </c>
      <c r="P48" s="218">
        <f>SUM('입력표(사립)'!AC435)</f>
        <v>0</v>
      </c>
      <c r="Q48" s="345">
        <f>SUM('입력표(사립)'!AD435)</f>
        <v>0</v>
      </c>
    </row>
    <row r="49" spans="2:17" x14ac:dyDescent="0.3">
      <c r="B49" s="344">
        <f>'입력표(사립)'!A436</f>
        <v>43</v>
      </c>
      <c r="C49" s="197">
        <f>'입력표(사립)'!B436</f>
        <v>0</v>
      </c>
      <c r="D49" s="197">
        <f>'입력표(사립)'!C436</f>
        <v>0</v>
      </c>
      <c r="E49" s="197">
        <f>'입력표(사립)'!D436</f>
        <v>0</v>
      </c>
      <c r="F49" s="223">
        <f>'입력표(사립)'!E436</f>
        <v>0</v>
      </c>
      <c r="G49" s="406" t="str">
        <f t="shared" si="1"/>
        <v>E</v>
      </c>
      <c r="H49" s="378">
        <f>SUM(I49:Q49)</f>
        <v>0</v>
      </c>
      <c r="I49" s="226">
        <f>SUM('입력표(사립)'!F436:K436)</f>
        <v>0</v>
      </c>
      <c r="J49" s="191">
        <f>SUM('입력표(사립)'!L436:O436)</f>
        <v>0</v>
      </c>
      <c r="K49" s="191">
        <f>SUM('입력표(사립)'!P436:U436)</f>
        <v>0</v>
      </c>
      <c r="L49" s="382">
        <f>SUM('입력표(사립)'!V436:Y436)</f>
        <v>0</v>
      </c>
      <c r="M49" s="193">
        <f>SUM('입력표(사립)'!Z436)</f>
        <v>0</v>
      </c>
      <c r="N49" s="218">
        <f>SUM('입력표(사립)'!AA436)</f>
        <v>0</v>
      </c>
      <c r="O49" s="218">
        <f>SUM('입력표(사립)'!AB436)</f>
        <v>0</v>
      </c>
      <c r="P49" s="218">
        <f>SUM('입력표(사립)'!AC436)</f>
        <v>0</v>
      </c>
      <c r="Q49" s="345">
        <f>SUM('입력표(사립)'!AD436)</f>
        <v>0</v>
      </c>
    </row>
    <row r="50" spans="2:17" x14ac:dyDescent="0.3">
      <c r="B50" s="344">
        <f>'입력표(사립)'!A437</f>
        <v>44</v>
      </c>
      <c r="C50" s="197">
        <f>'입력표(사립)'!B437</f>
        <v>0</v>
      </c>
      <c r="D50" s="197">
        <f>'입력표(사립)'!C437</f>
        <v>0</v>
      </c>
      <c r="E50" s="197">
        <f>'입력표(사립)'!D437</f>
        <v>0</v>
      </c>
      <c r="F50" s="223">
        <f>'입력표(사립)'!E437</f>
        <v>0</v>
      </c>
      <c r="G50" s="406" t="str">
        <f t="shared" si="1"/>
        <v>E</v>
      </c>
      <c r="H50" s="378">
        <f>SUM(I50:Q50)</f>
        <v>0</v>
      </c>
      <c r="I50" s="226">
        <f>SUM('입력표(사립)'!F437:K437)</f>
        <v>0</v>
      </c>
      <c r="J50" s="191">
        <f>SUM('입력표(사립)'!L437:O437)</f>
        <v>0</v>
      </c>
      <c r="K50" s="191">
        <f>SUM('입력표(사립)'!P437:U437)</f>
        <v>0</v>
      </c>
      <c r="L50" s="382">
        <f>SUM('입력표(사립)'!V437:Y437)</f>
        <v>0</v>
      </c>
      <c r="M50" s="193">
        <f>SUM('입력표(사립)'!Z437)</f>
        <v>0</v>
      </c>
      <c r="N50" s="218">
        <f>SUM('입력표(사립)'!AA437)</f>
        <v>0</v>
      </c>
      <c r="O50" s="218">
        <f>SUM('입력표(사립)'!AB437)</f>
        <v>0</v>
      </c>
      <c r="P50" s="218">
        <f>SUM('입력표(사립)'!AC437)</f>
        <v>0</v>
      </c>
      <c r="Q50" s="345">
        <f>SUM('입력표(사립)'!AD437)</f>
        <v>0</v>
      </c>
    </row>
    <row r="51" spans="2:17" x14ac:dyDescent="0.3">
      <c r="B51" s="344">
        <f>'입력표(사립)'!A438</f>
        <v>45</v>
      </c>
      <c r="C51" s="197">
        <f>'입력표(사립)'!B438</f>
        <v>0</v>
      </c>
      <c r="D51" s="197">
        <f>'입력표(사립)'!C438</f>
        <v>0</v>
      </c>
      <c r="E51" s="197">
        <f>'입력표(사립)'!D438</f>
        <v>0</v>
      </c>
      <c r="F51" s="223">
        <f>'입력표(사립)'!E438</f>
        <v>0</v>
      </c>
      <c r="G51" s="406" t="str">
        <f t="shared" si="1"/>
        <v>E</v>
      </c>
      <c r="H51" s="378">
        <f>SUM(I51:Q51)</f>
        <v>0</v>
      </c>
      <c r="I51" s="226">
        <f>SUM('입력표(사립)'!F438:K438)</f>
        <v>0</v>
      </c>
      <c r="J51" s="191">
        <f>SUM('입력표(사립)'!L438:O438)</f>
        <v>0</v>
      </c>
      <c r="K51" s="191">
        <f>SUM('입력표(사립)'!P438:U438)</f>
        <v>0</v>
      </c>
      <c r="L51" s="382">
        <f>SUM('입력표(사립)'!V438:Y438)</f>
        <v>0</v>
      </c>
      <c r="M51" s="193">
        <f>SUM('입력표(사립)'!Z438)</f>
        <v>0</v>
      </c>
      <c r="N51" s="218">
        <f>SUM('입력표(사립)'!AA438)</f>
        <v>0</v>
      </c>
      <c r="O51" s="218">
        <f>SUM('입력표(사립)'!AB438)</f>
        <v>0</v>
      </c>
      <c r="P51" s="218">
        <f>SUM('입력표(사립)'!AC438)</f>
        <v>0</v>
      </c>
      <c r="Q51" s="345">
        <f>SUM('입력표(사립)'!AD438)</f>
        <v>0</v>
      </c>
    </row>
    <row r="52" spans="2:17" x14ac:dyDescent="0.3">
      <c r="B52" s="344">
        <f>'입력표(사립)'!A439</f>
        <v>46</v>
      </c>
      <c r="C52" s="197">
        <f>'입력표(사립)'!B439</f>
        <v>0</v>
      </c>
      <c r="D52" s="197">
        <f>'입력표(사립)'!C439</f>
        <v>0</v>
      </c>
      <c r="E52" s="197">
        <f>'입력표(사립)'!D439</f>
        <v>0</v>
      </c>
      <c r="F52" s="223">
        <f>'입력표(사립)'!E439</f>
        <v>0</v>
      </c>
      <c r="G52" s="406" t="str">
        <f t="shared" si="1"/>
        <v>E</v>
      </c>
      <c r="H52" s="378">
        <f>SUM(I52:Q52)</f>
        <v>0</v>
      </c>
      <c r="I52" s="226">
        <f>SUM('입력표(사립)'!F439:K439)</f>
        <v>0</v>
      </c>
      <c r="J52" s="191">
        <f>SUM('입력표(사립)'!L439:O439)</f>
        <v>0</v>
      </c>
      <c r="K52" s="191">
        <f>SUM('입력표(사립)'!P439:U439)</f>
        <v>0</v>
      </c>
      <c r="L52" s="382">
        <f>SUM('입력표(사립)'!V439:Y439)</f>
        <v>0</v>
      </c>
      <c r="M52" s="193">
        <f>SUM('입력표(사립)'!Z439)</f>
        <v>0</v>
      </c>
      <c r="N52" s="218">
        <f>SUM('입력표(사립)'!AA439)</f>
        <v>0</v>
      </c>
      <c r="O52" s="218">
        <f>SUM('입력표(사립)'!AB439)</f>
        <v>0</v>
      </c>
      <c r="P52" s="218">
        <f>SUM('입력표(사립)'!AC439)</f>
        <v>0</v>
      </c>
      <c r="Q52" s="345">
        <f>SUM('입력표(사립)'!AD439)</f>
        <v>0</v>
      </c>
    </row>
    <row r="53" spans="2:17" x14ac:dyDescent="0.3">
      <c r="B53" s="344">
        <f>'입력표(사립)'!A440</f>
        <v>47</v>
      </c>
      <c r="C53" s="197">
        <f>'입력표(사립)'!B440</f>
        <v>0</v>
      </c>
      <c r="D53" s="197">
        <f>'입력표(사립)'!C440</f>
        <v>0</v>
      </c>
      <c r="E53" s="197">
        <f>'입력표(사립)'!D440</f>
        <v>0</v>
      </c>
      <c r="F53" s="223">
        <f>'입력표(사립)'!E440</f>
        <v>0</v>
      </c>
      <c r="G53" s="406" t="str">
        <f t="shared" si="1"/>
        <v>E</v>
      </c>
      <c r="H53" s="378">
        <f>SUM(I53:Q53)</f>
        <v>0</v>
      </c>
      <c r="I53" s="226">
        <f>SUM('입력표(사립)'!F440:K440)</f>
        <v>0</v>
      </c>
      <c r="J53" s="191">
        <f>SUM('입력표(사립)'!L440:O440)</f>
        <v>0</v>
      </c>
      <c r="K53" s="191">
        <f>SUM('입력표(사립)'!P440:U440)</f>
        <v>0</v>
      </c>
      <c r="L53" s="382">
        <f>SUM('입력표(사립)'!V440:Y440)</f>
        <v>0</v>
      </c>
      <c r="M53" s="193">
        <f>SUM('입력표(사립)'!Z440)</f>
        <v>0</v>
      </c>
      <c r="N53" s="218">
        <f>SUM('입력표(사립)'!AA440)</f>
        <v>0</v>
      </c>
      <c r="O53" s="218">
        <f>SUM('입력표(사립)'!AB440)</f>
        <v>0</v>
      </c>
      <c r="P53" s="218">
        <f>SUM('입력표(사립)'!AC440)</f>
        <v>0</v>
      </c>
      <c r="Q53" s="345">
        <f>SUM('입력표(사립)'!AD440)</f>
        <v>0</v>
      </c>
    </row>
    <row r="54" spans="2:17" x14ac:dyDescent="0.3">
      <c r="B54" s="344">
        <f>'입력표(사립)'!A441</f>
        <v>48</v>
      </c>
      <c r="C54" s="197">
        <f>'입력표(사립)'!B441</f>
        <v>0</v>
      </c>
      <c r="D54" s="197">
        <f>'입력표(사립)'!C441</f>
        <v>0</v>
      </c>
      <c r="E54" s="197">
        <f>'입력표(사립)'!D441</f>
        <v>0</v>
      </c>
      <c r="F54" s="223">
        <f>'입력표(사립)'!E441</f>
        <v>0</v>
      </c>
      <c r="G54" s="406" t="str">
        <f t="shared" si="1"/>
        <v>E</v>
      </c>
      <c r="H54" s="378">
        <f>SUM(I54:Q54)</f>
        <v>0</v>
      </c>
      <c r="I54" s="226">
        <f>SUM('입력표(사립)'!F441:K441)</f>
        <v>0</v>
      </c>
      <c r="J54" s="191">
        <f>SUM('입력표(사립)'!L441:O441)</f>
        <v>0</v>
      </c>
      <c r="K54" s="191">
        <f>SUM('입력표(사립)'!P441:U441)</f>
        <v>0</v>
      </c>
      <c r="L54" s="382">
        <f>SUM('입력표(사립)'!V441:Y441)</f>
        <v>0</v>
      </c>
      <c r="M54" s="193">
        <f>SUM('입력표(사립)'!Z441)</f>
        <v>0</v>
      </c>
      <c r="N54" s="218">
        <f>SUM('입력표(사립)'!AA441)</f>
        <v>0</v>
      </c>
      <c r="O54" s="218">
        <f>SUM('입력표(사립)'!AB441)</f>
        <v>0</v>
      </c>
      <c r="P54" s="218">
        <f>SUM('입력표(사립)'!AC441)</f>
        <v>0</v>
      </c>
      <c r="Q54" s="345">
        <f>SUM('입력표(사립)'!AD441)</f>
        <v>0</v>
      </c>
    </row>
    <row r="55" spans="2:17" x14ac:dyDescent="0.3">
      <c r="B55" s="344">
        <f>'입력표(사립)'!A442</f>
        <v>49</v>
      </c>
      <c r="C55" s="197">
        <f>'입력표(사립)'!B442</f>
        <v>0</v>
      </c>
      <c r="D55" s="197">
        <f>'입력표(사립)'!C442</f>
        <v>0</v>
      </c>
      <c r="E55" s="197">
        <f>'입력표(사립)'!D442</f>
        <v>0</v>
      </c>
      <c r="F55" s="223">
        <f>'입력표(사립)'!E442</f>
        <v>0</v>
      </c>
      <c r="G55" s="406" t="str">
        <f t="shared" si="1"/>
        <v>E</v>
      </c>
      <c r="H55" s="378">
        <f>SUM(I55:Q55)</f>
        <v>0</v>
      </c>
      <c r="I55" s="226">
        <f>SUM('입력표(사립)'!F442:K442)</f>
        <v>0</v>
      </c>
      <c r="J55" s="191">
        <f>SUM('입력표(사립)'!L442:O442)</f>
        <v>0</v>
      </c>
      <c r="K55" s="191">
        <f>SUM('입력표(사립)'!P442:U442)</f>
        <v>0</v>
      </c>
      <c r="L55" s="382">
        <f>SUM('입력표(사립)'!V442:Y442)</f>
        <v>0</v>
      </c>
      <c r="M55" s="193">
        <f>SUM('입력표(사립)'!Z442)</f>
        <v>0</v>
      </c>
      <c r="N55" s="218">
        <f>SUM('입력표(사립)'!AA442)</f>
        <v>0</v>
      </c>
      <c r="O55" s="218">
        <f>SUM('입력표(사립)'!AB442)</f>
        <v>0</v>
      </c>
      <c r="P55" s="218">
        <f>SUM('입력표(사립)'!AC442)</f>
        <v>0</v>
      </c>
      <c r="Q55" s="345">
        <f>SUM('입력표(사립)'!AD442)</f>
        <v>0</v>
      </c>
    </row>
    <row r="56" spans="2:17" x14ac:dyDescent="0.3">
      <c r="B56" s="344">
        <f>'입력표(사립)'!A443</f>
        <v>50</v>
      </c>
      <c r="C56" s="197">
        <f>'입력표(사립)'!B443</f>
        <v>0</v>
      </c>
      <c r="D56" s="197">
        <f>'입력표(사립)'!C443</f>
        <v>0</v>
      </c>
      <c r="E56" s="197">
        <f>'입력표(사립)'!D443</f>
        <v>0</v>
      </c>
      <c r="F56" s="223">
        <f>'입력표(사립)'!E443</f>
        <v>0</v>
      </c>
      <c r="G56" s="406" t="str">
        <f t="shared" si="1"/>
        <v>E</v>
      </c>
      <c r="H56" s="378">
        <f>SUM(I56:Q56)</f>
        <v>0</v>
      </c>
      <c r="I56" s="226">
        <f>SUM('입력표(사립)'!F443:K443)</f>
        <v>0</v>
      </c>
      <c r="J56" s="191">
        <f>SUM('입력표(사립)'!L443:O443)</f>
        <v>0</v>
      </c>
      <c r="K56" s="191">
        <f>SUM('입력표(사립)'!P443:U443)</f>
        <v>0</v>
      </c>
      <c r="L56" s="382">
        <f>SUM('입력표(사립)'!V443:Y443)</f>
        <v>0</v>
      </c>
      <c r="M56" s="193">
        <f>SUM('입력표(사립)'!Z443)</f>
        <v>0</v>
      </c>
      <c r="N56" s="218">
        <f>SUM('입력표(사립)'!AA443)</f>
        <v>0</v>
      </c>
      <c r="O56" s="218">
        <f>SUM('입력표(사립)'!AB443)</f>
        <v>0</v>
      </c>
      <c r="P56" s="218">
        <f>SUM('입력표(사립)'!AC443)</f>
        <v>0</v>
      </c>
      <c r="Q56" s="345">
        <f>SUM('입력표(사립)'!AD443)</f>
        <v>0</v>
      </c>
    </row>
    <row r="57" spans="2:17" x14ac:dyDescent="0.3">
      <c r="B57" s="344">
        <f>'입력표(사립)'!A444</f>
        <v>51</v>
      </c>
      <c r="C57" s="197">
        <f>'입력표(사립)'!B444</f>
        <v>0</v>
      </c>
      <c r="D57" s="197">
        <f>'입력표(사립)'!C444</f>
        <v>0</v>
      </c>
      <c r="E57" s="197">
        <f>'입력표(사립)'!D444</f>
        <v>0</v>
      </c>
      <c r="F57" s="223">
        <f>'입력표(사립)'!E444</f>
        <v>0</v>
      </c>
      <c r="G57" s="406" t="str">
        <f t="shared" si="1"/>
        <v>E</v>
      </c>
      <c r="H57" s="378">
        <f>SUM(I57:Q57)</f>
        <v>0</v>
      </c>
      <c r="I57" s="226">
        <f>SUM('입력표(사립)'!F444:K444)</f>
        <v>0</v>
      </c>
      <c r="J57" s="191">
        <f>SUM('입력표(사립)'!L444:O444)</f>
        <v>0</v>
      </c>
      <c r="K57" s="191">
        <f>SUM('입력표(사립)'!P444:U444)</f>
        <v>0</v>
      </c>
      <c r="L57" s="382">
        <f>SUM('입력표(사립)'!V444:Y444)</f>
        <v>0</v>
      </c>
      <c r="M57" s="193">
        <f>SUM('입력표(사립)'!Z444)</f>
        <v>0</v>
      </c>
      <c r="N57" s="218">
        <f>SUM('입력표(사립)'!AA444)</f>
        <v>0</v>
      </c>
      <c r="O57" s="218">
        <f>SUM('입력표(사립)'!AB444)</f>
        <v>0</v>
      </c>
      <c r="P57" s="218">
        <f>SUM('입력표(사립)'!AC444)</f>
        <v>0</v>
      </c>
      <c r="Q57" s="345">
        <f>SUM('입력표(사립)'!AD444)</f>
        <v>0</v>
      </c>
    </row>
    <row r="58" spans="2:17" x14ac:dyDescent="0.3">
      <c r="B58" s="344">
        <f>'입력표(사립)'!A445</f>
        <v>52</v>
      </c>
      <c r="C58" s="197">
        <f>'입력표(사립)'!B445</f>
        <v>0</v>
      </c>
      <c r="D58" s="197">
        <f>'입력표(사립)'!C445</f>
        <v>0</v>
      </c>
      <c r="E58" s="197">
        <f>'입력표(사립)'!D445</f>
        <v>0</v>
      </c>
      <c r="F58" s="223">
        <f>'입력표(사립)'!E445</f>
        <v>0</v>
      </c>
      <c r="G58" s="406" t="str">
        <f t="shared" si="1"/>
        <v>E</v>
      </c>
      <c r="H58" s="378">
        <f>SUM(I58:Q58)</f>
        <v>0</v>
      </c>
      <c r="I58" s="226">
        <f>SUM('입력표(사립)'!F445:K445)</f>
        <v>0</v>
      </c>
      <c r="J58" s="191">
        <f>SUM('입력표(사립)'!L445:O445)</f>
        <v>0</v>
      </c>
      <c r="K58" s="191">
        <f>SUM('입력표(사립)'!P445:U445)</f>
        <v>0</v>
      </c>
      <c r="L58" s="382">
        <f>SUM('입력표(사립)'!V445:Y445)</f>
        <v>0</v>
      </c>
      <c r="M58" s="193">
        <f>SUM('입력표(사립)'!Z445)</f>
        <v>0</v>
      </c>
      <c r="N58" s="218">
        <f>SUM('입력표(사립)'!AA445)</f>
        <v>0</v>
      </c>
      <c r="O58" s="218">
        <f>SUM('입력표(사립)'!AB445)</f>
        <v>0</v>
      </c>
      <c r="P58" s="218">
        <f>SUM('입력표(사립)'!AC445)</f>
        <v>0</v>
      </c>
      <c r="Q58" s="345">
        <f>SUM('입력표(사립)'!AD445)</f>
        <v>0</v>
      </c>
    </row>
    <row r="59" spans="2:17" x14ac:dyDescent="0.3">
      <c r="B59" s="344">
        <f>'입력표(사립)'!A446</f>
        <v>53</v>
      </c>
      <c r="C59" s="197">
        <f>'입력표(사립)'!B446</f>
        <v>0</v>
      </c>
      <c r="D59" s="197">
        <f>'입력표(사립)'!C446</f>
        <v>0</v>
      </c>
      <c r="E59" s="197">
        <f>'입력표(사립)'!D446</f>
        <v>0</v>
      </c>
      <c r="F59" s="223">
        <f>'입력표(사립)'!E446</f>
        <v>0</v>
      </c>
      <c r="G59" s="406" t="str">
        <f t="shared" si="1"/>
        <v>E</v>
      </c>
      <c r="H59" s="378">
        <f>SUM(I59:Q59)</f>
        <v>0</v>
      </c>
      <c r="I59" s="226">
        <f>SUM('입력표(사립)'!F446:K446)</f>
        <v>0</v>
      </c>
      <c r="J59" s="191">
        <f>SUM('입력표(사립)'!L446:O446)</f>
        <v>0</v>
      </c>
      <c r="K59" s="191">
        <f>SUM('입력표(사립)'!P446:U446)</f>
        <v>0</v>
      </c>
      <c r="L59" s="382">
        <f>SUM('입력표(사립)'!V446:Y446)</f>
        <v>0</v>
      </c>
      <c r="M59" s="193">
        <f>SUM('입력표(사립)'!Z446)</f>
        <v>0</v>
      </c>
      <c r="N59" s="218">
        <f>SUM('입력표(사립)'!AA446)</f>
        <v>0</v>
      </c>
      <c r="O59" s="218">
        <f>SUM('입력표(사립)'!AB446)</f>
        <v>0</v>
      </c>
      <c r="P59" s="218">
        <f>SUM('입력표(사립)'!AC446)</f>
        <v>0</v>
      </c>
      <c r="Q59" s="345">
        <f>SUM('입력표(사립)'!AD446)</f>
        <v>0</v>
      </c>
    </row>
    <row r="60" spans="2:17" x14ac:dyDescent="0.3">
      <c r="B60" s="344">
        <f>'입력표(사립)'!A447</f>
        <v>54</v>
      </c>
      <c r="C60" s="197">
        <f>'입력표(사립)'!B447</f>
        <v>0</v>
      </c>
      <c r="D60" s="197">
        <f>'입력표(사립)'!C447</f>
        <v>0</v>
      </c>
      <c r="E60" s="197">
        <f>'입력표(사립)'!D447</f>
        <v>0</v>
      </c>
      <c r="F60" s="223">
        <f>'입력표(사립)'!E447</f>
        <v>0</v>
      </c>
      <c r="G60" s="406" t="str">
        <f t="shared" si="1"/>
        <v>E</v>
      </c>
      <c r="H60" s="378">
        <f>SUM(I60:Q60)</f>
        <v>0</v>
      </c>
      <c r="I60" s="226">
        <f>SUM('입력표(사립)'!F447:K447)</f>
        <v>0</v>
      </c>
      <c r="J60" s="191">
        <f>SUM('입력표(사립)'!L447:O447)</f>
        <v>0</v>
      </c>
      <c r="K60" s="191">
        <f>SUM('입력표(사립)'!P447:U447)</f>
        <v>0</v>
      </c>
      <c r="L60" s="382">
        <f>SUM('입력표(사립)'!V447:Y447)</f>
        <v>0</v>
      </c>
      <c r="M60" s="193">
        <f>SUM('입력표(사립)'!Z447)</f>
        <v>0</v>
      </c>
      <c r="N60" s="218">
        <f>SUM('입력표(사립)'!AA447)</f>
        <v>0</v>
      </c>
      <c r="O60" s="218">
        <f>SUM('입력표(사립)'!AB447)</f>
        <v>0</v>
      </c>
      <c r="P60" s="218">
        <f>SUM('입력표(사립)'!AC447)</f>
        <v>0</v>
      </c>
      <c r="Q60" s="345">
        <f>SUM('입력표(사립)'!AD447)</f>
        <v>0</v>
      </c>
    </row>
    <row r="61" spans="2:17" x14ac:dyDescent="0.3">
      <c r="B61" s="344">
        <f>'입력표(사립)'!A448</f>
        <v>55</v>
      </c>
      <c r="C61" s="197">
        <f>'입력표(사립)'!B448</f>
        <v>0</v>
      </c>
      <c r="D61" s="197">
        <f>'입력표(사립)'!C448</f>
        <v>0</v>
      </c>
      <c r="E61" s="197">
        <f>'입력표(사립)'!D448</f>
        <v>0</v>
      </c>
      <c r="F61" s="223">
        <f>'입력표(사립)'!E448</f>
        <v>0</v>
      </c>
      <c r="G61" s="406" t="str">
        <f t="shared" si="1"/>
        <v>E</v>
      </c>
      <c r="H61" s="378">
        <f>SUM(I61:Q61)</f>
        <v>0</v>
      </c>
      <c r="I61" s="226">
        <f>SUM('입력표(사립)'!F448:K448)</f>
        <v>0</v>
      </c>
      <c r="J61" s="191">
        <f>SUM('입력표(사립)'!L448:O448)</f>
        <v>0</v>
      </c>
      <c r="K61" s="191">
        <f>SUM('입력표(사립)'!P448:U448)</f>
        <v>0</v>
      </c>
      <c r="L61" s="382">
        <f>SUM('입력표(사립)'!V448:Y448)</f>
        <v>0</v>
      </c>
      <c r="M61" s="193">
        <f>SUM('입력표(사립)'!Z448)</f>
        <v>0</v>
      </c>
      <c r="N61" s="218">
        <f>SUM('입력표(사립)'!AA448)</f>
        <v>0</v>
      </c>
      <c r="O61" s="218">
        <f>SUM('입력표(사립)'!AB448)</f>
        <v>0</v>
      </c>
      <c r="P61" s="218">
        <f>SUM('입력표(사립)'!AC448)</f>
        <v>0</v>
      </c>
      <c r="Q61" s="345">
        <f>SUM('입력표(사립)'!AD448)</f>
        <v>0</v>
      </c>
    </row>
    <row r="62" spans="2:17" x14ac:dyDescent="0.3">
      <c r="B62" s="344">
        <f>'입력표(사립)'!A449</f>
        <v>56</v>
      </c>
      <c r="C62" s="197">
        <f>'입력표(사립)'!B449</f>
        <v>0</v>
      </c>
      <c r="D62" s="197">
        <f>'입력표(사립)'!C449</f>
        <v>0</v>
      </c>
      <c r="E62" s="197">
        <f>'입력표(사립)'!D449</f>
        <v>0</v>
      </c>
      <c r="F62" s="223">
        <f>'입력표(사립)'!E449</f>
        <v>0</v>
      </c>
      <c r="G62" s="406" t="str">
        <f t="shared" si="1"/>
        <v>E</v>
      </c>
      <c r="H62" s="378">
        <f>SUM(I62:Q62)</f>
        <v>0</v>
      </c>
      <c r="I62" s="226">
        <f>SUM('입력표(사립)'!F449:K449)</f>
        <v>0</v>
      </c>
      <c r="J62" s="191">
        <f>SUM('입력표(사립)'!L449:O449)</f>
        <v>0</v>
      </c>
      <c r="K62" s="191">
        <f>SUM('입력표(사립)'!P449:U449)</f>
        <v>0</v>
      </c>
      <c r="L62" s="382">
        <f>SUM('입력표(사립)'!V449:Y449)</f>
        <v>0</v>
      </c>
      <c r="M62" s="193">
        <f>SUM('입력표(사립)'!Z449)</f>
        <v>0</v>
      </c>
      <c r="N62" s="218">
        <f>SUM('입력표(사립)'!AA449)</f>
        <v>0</v>
      </c>
      <c r="O62" s="218">
        <f>SUM('입력표(사립)'!AB449)</f>
        <v>0</v>
      </c>
      <c r="P62" s="218">
        <f>SUM('입력표(사립)'!AC449)</f>
        <v>0</v>
      </c>
      <c r="Q62" s="345">
        <f>SUM('입력표(사립)'!AD449)</f>
        <v>0</v>
      </c>
    </row>
    <row r="63" spans="2:17" x14ac:dyDescent="0.3">
      <c r="B63" s="344">
        <f>'입력표(사립)'!A450</f>
        <v>57</v>
      </c>
      <c r="C63" s="197">
        <f>'입력표(사립)'!B450</f>
        <v>0</v>
      </c>
      <c r="D63" s="197">
        <f>'입력표(사립)'!C450</f>
        <v>0</v>
      </c>
      <c r="E63" s="197">
        <f>'입력표(사립)'!D450</f>
        <v>0</v>
      </c>
      <c r="F63" s="223">
        <f>'입력표(사립)'!E450</f>
        <v>0</v>
      </c>
      <c r="G63" s="406" t="str">
        <f t="shared" si="1"/>
        <v>E</v>
      </c>
      <c r="H63" s="378">
        <f>SUM(I63:Q63)</f>
        <v>0</v>
      </c>
      <c r="I63" s="226">
        <f>SUM('입력표(사립)'!F450:K450)</f>
        <v>0</v>
      </c>
      <c r="J63" s="191">
        <f>SUM('입력표(사립)'!L450:O450)</f>
        <v>0</v>
      </c>
      <c r="K63" s="191">
        <f>SUM('입력표(사립)'!P450:U450)</f>
        <v>0</v>
      </c>
      <c r="L63" s="382">
        <f>SUM('입력표(사립)'!V450:Y450)</f>
        <v>0</v>
      </c>
      <c r="M63" s="193">
        <f>SUM('입력표(사립)'!Z450)</f>
        <v>0</v>
      </c>
      <c r="N63" s="218">
        <f>SUM('입력표(사립)'!AA450)</f>
        <v>0</v>
      </c>
      <c r="O63" s="218">
        <f>SUM('입력표(사립)'!AB450)</f>
        <v>0</v>
      </c>
      <c r="P63" s="218">
        <f>SUM('입력표(사립)'!AC450)</f>
        <v>0</v>
      </c>
      <c r="Q63" s="345">
        <f>SUM('입력표(사립)'!AD450)</f>
        <v>0</v>
      </c>
    </row>
    <row r="64" spans="2:17" x14ac:dyDescent="0.3">
      <c r="B64" s="344">
        <f>'입력표(사립)'!A451</f>
        <v>58</v>
      </c>
      <c r="C64" s="197">
        <f>'입력표(사립)'!B451</f>
        <v>0</v>
      </c>
      <c r="D64" s="197">
        <f>'입력표(사립)'!C451</f>
        <v>0</v>
      </c>
      <c r="E64" s="197">
        <f>'입력표(사립)'!D451</f>
        <v>0</v>
      </c>
      <c r="F64" s="223">
        <f>'입력표(사립)'!E451</f>
        <v>0</v>
      </c>
      <c r="G64" s="406" t="str">
        <f t="shared" si="1"/>
        <v>E</v>
      </c>
      <c r="H64" s="378">
        <f>SUM(I64:Q64)</f>
        <v>0</v>
      </c>
      <c r="I64" s="226">
        <f>SUM('입력표(사립)'!F451:K451)</f>
        <v>0</v>
      </c>
      <c r="J64" s="191">
        <f>SUM('입력표(사립)'!L451:O451)</f>
        <v>0</v>
      </c>
      <c r="K64" s="191">
        <f>SUM('입력표(사립)'!P451:U451)</f>
        <v>0</v>
      </c>
      <c r="L64" s="382">
        <f>SUM('입력표(사립)'!V451:Y451)</f>
        <v>0</v>
      </c>
      <c r="M64" s="193">
        <f>SUM('입력표(사립)'!Z451)</f>
        <v>0</v>
      </c>
      <c r="N64" s="218">
        <f>SUM('입력표(사립)'!AA451)</f>
        <v>0</v>
      </c>
      <c r="O64" s="218">
        <f>SUM('입력표(사립)'!AB451)</f>
        <v>0</v>
      </c>
      <c r="P64" s="218">
        <f>SUM('입력표(사립)'!AC451)</f>
        <v>0</v>
      </c>
      <c r="Q64" s="345">
        <f>SUM('입력표(사립)'!AD451)</f>
        <v>0</v>
      </c>
    </row>
    <row r="65" spans="2:17" x14ac:dyDescent="0.3">
      <c r="B65" s="344">
        <f>'입력표(사립)'!A452</f>
        <v>59</v>
      </c>
      <c r="C65" s="197">
        <f>'입력표(사립)'!B452</f>
        <v>0</v>
      </c>
      <c r="D65" s="197">
        <f>'입력표(사립)'!C452</f>
        <v>0</v>
      </c>
      <c r="E65" s="197">
        <f>'입력표(사립)'!D452</f>
        <v>0</v>
      </c>
      <c r="F65" s="223">
        <f>'입력표(사립)'!E452</f>
        <v>0</v>
      </c>
      <c r="G65" s="406" t="str">
        <f t="shared" si="1"/>
        <v>E</v>
      </c>
      <c r="H65" s="378">
        <f>SUM(I65:Q65)</f>
        <v>0</v>
      </c>
      <c r="I65" s="226">
        <f>SUM('입력표(사립)'!F452:K452)</f>
        <v>0</v>
      </c>
      <c r="J65" s="191">
        <f>SUM('입력표(사립)'!L452:O452)</f>
        <v>0</v>
      </c>
      <c r="K65" s="191">
        <f>SUM('입력표(사립)'!P452:U452)</f>
        <v>0</v>
      </c>
      <c r="L65" s="382">
        <f>SUM('입력표(사립)'!V452:Y452)</f>
        <v>0</v>
      </c>
      <c r="M65" s="193">
        <f>SUM('입력표(사립)'!Z452)</f>
        <v>0</v>
      </c>
      <c r="N65" s="218">
        <f>SUM('입력표(사립)'!AA452)</f>
        <v>0</v>
      </c>
      <c r="O65" s="218">
        <f>SUM('입력표(사립)'!AB452)</f>
        <v>0</v>
      </c>
      <c r="P65" s="218">
        <f>SUM('입력표(사립)'!AC452)</f>
        <v>0</v>
      </c>
      <c r="Q65" s="345">
        <f>SUM('입력표(사립)'!AD452)</f>
        <v>0</v>
      </c>
    </row>
    <row r="66" spans="2:17" x14ac:dyDescent="0.3">
      <c r="B66" s="344">
        <f>'입력표(사립)'!A453</f>
        <v>60</v>
      </c>
      <c r="C66" s="197">
        <f>'입력표(사립)'!B453</f>
        <v>0</v>
      </c>
      <c r="D66" s="197">
        <f>'입력표(사립)'!C453</f>
        <v>0</v>
      </c>
      <c r="E66" s="197">
        <f>'입력표(사립)'!D453</f>
        <v>0</v>
      </c>
      <c r="F66" s="223">
        <f>'입력표(사립)'!E453</f>
        <v>0</v>
      </c>
      <c r="G66" s="406" t="str">
        <f t="shared" si="1"/>
        <v>E</v>
      </c>
      <c r="H66" s="378">
        <f>SUM(I66:Q66)</f>
        <v>0</v>
      </c>
      <c r="I66" s="226">
        <f>SUM('입력표(사립)'!F453:K453)</f>
        <v>0</v>
      </c>
      <c r="J66" s="191">
        <f>SUM('입력표(사립)'!L453:O453)</f>
        <v>0</v>
      </c>
      <c r="K66" s="191">
        <f>SUM('입력표(사립)'!P453:U453)</f>
        <v>0</v>
      </c>
      <c r="L66" s="382">
        <f>SUM('입력표(사립)'!V453:Y453)</f>
        <v>0</v>
      </c>
      <c r="M66" s="193">
        <f>SUM('입력표(사립)'!Z453)</f>
        <v>0</v>
      </c>
      <c r="N66" s="218">
        <f>SUM('입력표(사립)'!AA453)</f>
        <v>0</v>
      </c>
      <c r="O66" s="218">
        <f>SUM('입력표(사립)'!AB453)</f>
        <v>0</v>
      </c>
      <c r="P66" s="218">
        <f>SUM('입력표(사립)'!AC453)</f>
        <v>0</v>
      </c>
      <c r="Q66" s="345">
        <f>SUM('입력표(사립)'!AD453)</f>
        <v>0</v>
      </c>
    </row>
    <row r="67" spans="2:17" x14ac:dyDescent="0.3">
      <c r="B67" s="344">
        <f>'입력표(사립)'!A454</f>
        <v>61</v>
      </c>
      <c r="C67" s="197">
        <f>'입력표(사립)'!B454</f>
        <v>0</v>
      </c>
      <c r="D67" s="197">
        <f>'입력표(사립)'!C454</f>
        <v>0</v>
      </c>
      <c r="E67" s="197">
        <f>'입력표(사립)'!D454</f>
        <v>0</v>
      </c>
      <c r="F67" s="223">
        <f>'입력표(사립)'!E454</f>
        <v>0</v>
      </c>
      <c r="G67" s="406" t="str">
        <f t="shared" si="1"/>
        <v>E</v>
      </c>
      <c r="H67" s="378">
        <f>SUM(I67:Q67)</f>
        <v>0</v>
      </c>
      <c r="I67" s="226">
        <f>SUM('입력표(사립)'!F454:K454)</f>
        <v>0</v>
      </c>
      <c r="J67" s="191">
        <f>SUM('입력표(사립)'!L454:O454)</f>
        <v>0</v>
      </c>
      <c r="K67" s="191">
        <f>SUM('입력표(사립)'!P454:U454)</f>
        <v>0</v>
      </c>
      <c r="L67" s="382">
        <f>SUM('입력표(사립)'!V454:Y454)</f>
        <v>0</v>
      </c>
      <c r="M67" s="193">
        <f>SUM('입력표(사립)'!Z454)</f>
        <v>0</v>
      </c>
      <c r="N67" s="218">
        <f>SUM('입력표(사립)'!AA454)</f>
        <v>0</v>
      </c>
      <c r="O67" s="218">
        <f>SUM('입력표(사립)'!AB454)</f>
        <v>0</v>
      </c>
      <c r="P67" s="218">
        <f>SUM('입력표(사립)'!AC454)</f>
        <v>0</v>
      </c>
      <c r="Q67" s="345">
        <f>SUM('입력표(사립)'!AD454)</f>
        <v>0</v>
      </c>
    </row>
    <row r="68" spans="2:17" x14ac:dyDescent="0.3">
      <c r="B68" s="344">
        <f>'입력표(사립)'!A455</f>
        <v>62</v>
      </c>
      <c r="C68" s="197">
        <f>'입력표(사립)'!B455</f>
        <v>0</v>
      </c>
      <c r="D68" s="197">
        <f>'입력표(사립)'!C455</f>
        <v>0</v>
      </c>
      <c r="E68" s="197">
        <f>'입력표(사립)'!D455</f>
        <v>0</v>
      </c>
      <c r="F68" s="223">
        <f>'입력표(사립)'!E455</f>
        <v>0</v>
      </c>
      <c r="G68" s="406" t="str">
        <f t="shared" si="1"/>
        <v>E</v>
      </c>
      <c r="H68" s="378">
        <f>SUM(I68:Q68)</f>
        <v>0</v>
      </c>
      <c r="I68" s="226">
        <f>SUM('입력표(사립)'!F455:K455)</f>
        <v>0</v>
      </c>
      <c r="J68" s="191">
        <f>SUM('입력표(사립)'!L455:O455)</f>
        <v>0</v>
      </c>
      <c r="K68" s="191">
        <f>SUM('입력표(사립)'!P455:U455)</f>
        <v>0</v>
      </c>
      <c r="L68" s="382">
        <f>SUM('입력표(사립)'!V455:Y455)</f>
        <v>0</v>
      </c>
      <c r="M68" s="193">
        <f>SUM('입력표(사립)'!Z455)</f>
        <v>0</v>
      </c>
      <c r="N68" s="218">
        <f>SUM('입력표(사립)'!AA455)</f>
        <v>0</v>
      </c>
      <c r="O68" s="218">
        <f>SUM('입력표(사립)'!AB455)</f>
        <v>0</v>
      </c>
      <c r="P68" s="218">
        <f>SUM('입력표(사립)'!AC455)</f>
        <v>0</v>
      </c>
      <c r="Q68" s="345">
        <f>SUM('입력표(사립)'!AD455)</f>
        <v>0</v>
      </c>
    </row>
    <row r="69" spans="2:17" x14ac:dyDescent="0.3">
      <c r="B69" s="344">
        <f>'입력표(사립)'!A456</f>
        <v>63</v>
      </c>
      <c r="C69" s="197">
        <f>'입력표(사립)'!B456</f>
        <v>0</v>
      </c>
      <c r="D69" s="197">
        <f>'입력표(사립)'!C456</f>
        <v>0</v>
      </c>
      <c r="E69" s="197">
        <f>'입력표(사립)'!D456</f>
        <v>0</v>
      </c>
      <c r="F69" s="223">
        <f>'입력표(사립)'!E456</f>
        <v>0</v>
      </c>
      <c r="G69" s="406" t="str">
        <f t="shared" si="1"/>
        <v>E</v>
      </c>
      <c r="H69" s="378">
        <f>SUM(I69:Q69)</f>
        <v>0</v>
      </c>
      <c r="I69" s="226">
        <f>SUM('입력표(사립)'!F456:K456)</f>
        <v>0</v>
      </c>
      <c r="J69" s="191">
        <f>SUM('입력표(사립)'!L456:O456)</f>
        <v>0</v>
      </c>
      <c r="K69" s="191">
        <f>SUM('입력표(사립)'!P456:U456)</f>
        <v>0</v>
      </c>
      <c r="L69" s="382">
        <f>SUM('입력표(사립)'!V456:Y456)</f>
        <v>0</v>
      </c>
      <c r="M69" s="193">
        <f>SUM('입력표(사립)'!Z456)</f>
        <v>0</v>
      </c>
      <c r="N69" s="218">
        <f>SUM('입력표(사립)'!AA456)</f>
        <v>0</v>
      </c>
      <c r="O69" s="218">
        <f>SUM('입력표(사립)'!AB456)</f>
        <v>0</v>
      </c>
      <c r="P69" s="218">
        <f>SUM('입력표(사립)'!AC456)</f>
        <v>0</v>
      </c>
      <c r="Q69" s="345">
        <f>SUM('입력표(사립)'!AD456)</f>
        <v>0</v>
      </c>
    </row>
    <row r="70" spans="2:17" x14ac:dyDescent="0.3">
      <c r="B70" s="344">
        <f>'입력표(사립)'!A457</f>
        <v>64</v>
      </c>
      <c r="C70" s="197">
        <f>'입력표(사립)'!B457</f>
        <v>0</v>
      </c>
      <c r="D70" s="197">
        <f>'입력표(사립)'!C457</f>
        <v>0</v>
      </c>
      <c r="E70" s="197">
        <f>'입력표(사립)'!D457</f>
        <v>0</v>
      </c>
      <c r="F70" s="223">
        <f>'입력표(사립)'!E457</f>
        <v>0</v>
      </c>
      <c r="G70" s="406" t="str">
        <f t="shared" si="1"/>
        <v>E</v>
      </c>
      <c r="H70" s="378">
        <f>SUM(I70:Q70)</f>
        <v>0</v>
      </c>
      <c r="I70" s="226">
        <f>SUM('입력표(사립)'!F457:K457)</f>
        <v>0</v>
      </c>
      <c r="J70" s="191">
        <f>SUM('입력표(사립)'!L457:O457)</f>
        <v>0</v>
      </c>
      <c r="K70" s="191">
        <f>SUM('입력표(사립)'!P457:U457)</f>
        <v>0</v>
      </c>
      <c r="L70" s="382">
        <f>SUM('입력표(사립)'!V457:Y457)</f>
        <v>0</v>
      </c>
      <c r="M70" s="193">
        <f>SUM('입력표(사립)'!Z457)</f>
        <v>0</v>
      </c>
      <c r="N70" s="218">
        <f>SUM('입력표(사립)'!AA457)</f>
        <v>0</v>
      </c>
      <c r="O70" s="218">
        <f>SUM('입력표(사립)'!AB457)</f>
        <v>0</v>
      </c>
      <c r="P70" s="218">
        <f>SUM('입력표(사립)'!AC457)</f>
        <v>0</v>
      </c>
      <c r="Q70" s="345">
        <f>SUM('입력표(사립)'!AD457)</f>
        <v>0</v>
      </c>
    </row>
    <row r="71" spans="2:17" x14ac:dyDescent="0.3">
      <c r="B71" s="344">
        <f>'입력표(사립)'!A458</f>
        <v>65</v>
      </c>
      <c r="C71" s="197">
        <f>'입력표(사립)'!B458</f>
        <v>0</v>
      </c>
      <c r="D71" s="197">
        <f>'입력표(사립)'!C458</f>
        <v>0</v>
      </c>
      <c r="E71" s="197">
        <f>'입력표(사립)'!D458</f>
        <v>0</v>
      </c>
      <c r="F71" s="223">
        <f>'입력표(사립)'!E458</f>
        <v>0</v>
      </c>
      <c r="G71" s="406" t="str">
        <f t="shared" si="1"/>
        <v>E</v>
      </c>
      <c r="H71" s="378">
        <f>SUM(I71:Q71)</f>
        <v>0</v>
      </c>
      <c r="I71" s="226">
        <f>SUM('입력표(사립)'!F458:K458)</f>
        <v>0</v>
      </c>
      <c r="J71" s="191">
        <f>SUM('입력표(사립)'!L458:O458)</f>
        <v>0</v>
      </c>
      <c r="K71" s="191">
        <f>SUM('입력표(사립)'!P458:U458)</f>
        <v>0</v>
      </c>
      <c r="L71" s="382">
        <f>SUM('입력표(사립)'!V458:Y458)</f>
        <v>0</v>
      </c>
      <c r="M71" s="193">
        <f>SUM('입력표(사립)'!Z458)</f>
        <v>0</v>
      </c>
      <c r="N71" s="218">
        <f>SUM('입력표(사립)'!AA458)</f>
        <v>0</v>
      </c>
      <c r="O71" s="218">
        <f>SUM('입력표(사립)'!AB458)</f>
        <v>0</v>
      </c>
      <c r="P71" s="218">
        <f>SUM('입력표(사립)'!AC458)</f>
        <v>0</v>
      </c>
      <c r="Q71" s="345">
        <f>SUM('입력표(사립)'!AD458)</f>
        <v>0</v>
      </c>
    </row>
    <row r="72" spans="2:17" x14ac:dyDescent="0.3">
      <c r="B72" s="344">
        <f>'입력표(사립)'!A459</f>
        <v>66</v>
      </c>
      <c r="C72" s="197">
        <f>'입력표(사립)'!B459</f>
        <v>0</v>
      </c>
      <c r="D72" s="197">
        <f>'입력표(사립)'!C459</f>
        <v>0</v>
      </c>
      <c r="E72" s="197">
        <f>'입력표(사립)'!D459</f>
        <v>0</v>
      </c>
      <c r="F72" s="223">
        <f>'입력표(사립)'!E459</f>
        <v>0</v>
      </c>
      <c r="G72" s="406" t="str">
        <f t="shared" ref="G72:G135" si="2">IF(H72&gt;=251,"A",IF(H72&gt;=201,"B",IF(H72&gt;=151,"C",IF(H72&gt;=101,"D",IF(H72&lt;101,"E")))))</f>
        <v>E</v>
      </c>
      <c r="H72" s="378">
        <f>SUM(I72:Q72)</f>
        <v>0</v>
      </c>
      <c r="I72" s="226">
        <f>SUM('입력표(사립)'!F459:K459)</f>
        <v>0</v>
      </c>
      <c r="J72" s="191">
        <f>SUM('입력표(사립)'!L459:O459)</f>
        <v>0</v>
      </c>
      <c r="K72" s="191">
        <f>SUM('입력표(사립)'!P459:U459)</f>
        <v>0</v>
      </c>
      <c r="L72" s="382">
        <f>SUM('입력표(사립)'!V459:Y459)</f>
        <v>0</v>
      </c>
      <c r="M72" s="193">
        <f>SUM('입력표(사립)'!Z459)</f>
        <v>0</v>
      </c>
      <c r="N72" s="218">
        <f>SUM('입력표(사립)'!AA459)</f>
        <v>0</v>
      </c>
      <c r="O72" s="218">
        <f>SUM('입력표(사립)'!AB459)</f>
        <v>0</v>
      </c>
      <c r="P72" s="218">
        <f>SUM('입력표(사립)'!AC459)</f>
        <v>0</v>
      </c>
      <c r="Q72" s="345">
        <f>SUM('입력표(사립)'!AD459)</f>
        <v>0</v>
      </c>
    </row>
    <row r="73" spans="2:17" x14ac:dyDescent="0.3">
      <c r="B73" s="344">
        <f>'입력표(사립)'!A460</f>
        <v>67</v>
      </c>
      <c r="C73" s="197">
        <f>'입력표(사립)'!B460</f>
        <v>0</v>
      </c>
      <c r="D73" s="197">
        <f>'입력표(사립)'!C460</f>
        <v>0</v>
      </c>
      <c r="E73" s="197">
        <f>'입력표(사립)'!D460</f>
        <v>0</v>
      </c>
      <c r="F73" s="223">
        <f>'입력표(사립)'!E460</f>
        <v>0</v>
      </c>
      <c r="G73" s="406" t="str">
        <f t="shared" si="2"/>
        <v>E</v>
      </c>
      <c r="H73" s="378">
        <f>SUM(I73:Q73)</f>
        <v>0</v>
      </c>
      <c r="I73" s="226">
        <f>SUM('입력표(사립)'!F460:K460)</f>
        <v>0</v>
      </c>
      <c r="J73" s="191">
        <f>SUM('입력표(사립)'!L460:O460)</f>
        <v>0</v>
      </c>
      <c r="K73" s="191">
        <f>SUM('입력표(사립)'!P460:U460)</f>
        <v>0</v>
      </c>
      <c r="L73" s="382">
        <f>SUM('입력표(사립)'!V460:Y460)</f>
        <v>0</v>
      </c>
      <c r="M73" s="193">
        <f>SUM('입력표(사립)'!Z460)</f>
        <v>0</v>
      </c>
      <c r="N73" s="218">
        <f>SUM('입력표(사립)'!AA460)</f>
        <v>0</v>
      </c>
      <c r="O73" s="218">
        <f>SUM('입력표(사립)'!AB460)</f>
        <v>0</v>
      </c>
      <c r="P73" s="218">
        <f>SUM('입력표(사립)'!AC460)</f>
        <v>0</v>
      </c>
      <c r="Q73" s="345">
        <f>SUM('입력표(사립)'!AD460)</f>
        <v>0</v>
      </c>
    </row>
    <row r="74" spans="2:17" x14ac:dyDescent="0.3">
      <c r="B74" s="344">
        <f>'입력표(사립)'!A461</f>
        <v>68</v>
      </c>
      <c r="C74" s="197">
        <f>'입력표(사립)'!B461</f>
        <v>0</v>
      </c>
      <c r="D74" s="197">
        <f>'입력표(사립)'!C461</f>
        <v>0</v>
      </c>
      <c r="E74" s="197">
        <f>'입력표(사립)'!D461</f>
        <v>0</v>
      </c>
      <c r="F74" s="223">
        <f>'입력표(사립)'!E461</f>
        <v>0</v>
      </c>
      <c r="G74" s="406" t="str">
        <f t="shared" si="2"/>
        <v>E</v>
      </c>
      <c r="H74" s="378">
        <f>SUM(I74:Q74)</f>
        <v>0</v>
      </c>
      <c r="I74" s="226">
        <f>SUM('입력표(사립)'!F461:K461)</f>
        <v>0</v>
      </c>
      <c r="J74" s="191">
        <f>SUM('입력표(사립)'!L461:O461)</f>
        <v>0</v>
      </c>
      <c r="K74" s="191">
        <f>SUM('입력표(사립)'!P461:U461)</f>
        <v>0</v>
      </c>
      <c r="L74" s="382">
        <f>SUM('입력표(사립)'!V461:Y461)</f>
        <v>0</v>
      </c>
      <c r="M74" s="193">
        <f>SUM('입력표(사립)'!Z461)</f>
        <v>0</v>
      </c>
      <c r="N74" s="218">
        <f>SUM('입력표(사립)'!AA461)</f>
        <v>0</v>
      </c>
      <c r="O74" s="218">
        <f>SUM('입력표(사립)'!AB461)</f>
        <v>0</v>
      </c>
      <c r="P74" s="218">
        <f>SUM('입력표(사립)'!AC461)</f>
        <v>0</v>
      </c>
      <c r="Q74" s="345">
        <f>SUM('입력표(사립)'!AD461)</f>
        <v>0</v>
      </c>
    </row>
    <row r="75" spans="2:17" x14ac:dyDescent="0.3">
      <c r="B75" s="344">
        <f>'입력표(사립)'!A462</f>
        <v>69</v>
      </c>
      <c r="C75" s="197">
        <f>'입력표(사립)'!B462</f>
        <v>0</v>
      </c>
      <c r="D75" s="197">
        <f>'입력표(사립)'!C462</f>
        <v>0</v>
      </c>
      <c r="E75" s="197">
        <f>'입력표(사립)'!D462</f>
        <v>0</v>
      </c>
      <c r="F75" s="223">
        <f>'입력표(사립)'!E462</f>
        <v>0</v>
      </c>
      <c r="G75" s="406" t="str">
        <f t="shared" si="2"/>
        <v>E</v>
      </c>
      <c r="H75" s="378">
        <f>SUM(I75:Q75)</f>
        <v>0</v>
      </c>
      <c r="I75" s="226">
        <f>SUM('입력표(사립)'!F462:K462)</f>
        <v>0</v>
      </c>
      <c r="J75" s="191">
        <f>SUM('입력표(사립)'!L462:O462)</f>
        <v>0</v>
      </c>
      <c r="K75" s="191">
        <f>SUM('입력표(사립)'!P462:U462)</f>
        <v>0</v>
      </c>
      <c r="L75" s="382">
        <f>SUM('입력표(사립)'!V462:Y462)</f>
        <v>0</v>
      </c>
      <c r="M75" s="193">
        <f>SUM('입력표(사립)'!Z462)</f>
        <v>0</v>
      </c>
      <c r="N75" s="218">
        <f>SUM('입력표(사립)'!AA462)</f>
        <v>0</v>
      </c>
      <c r="O75" s="218">
        <f>SUM('입력표(사립)'!AB462)</f>
        <v>0</v>
      </c>
      <c r="P75" s="218">
        <f>SUM('입력표(사립)'!AC462)</f>
        <v>0</v>
      </c>
      <c r="Q75" s="345">
        <f>SUM('입력표(사립)'!AD462)</f>
        <v>0</v>
      </c>
    </row>
    <row r="76" spans="2:17" x14ac:dyDescent="0.3">
      <c r="B76" s="344">
        <f>'입력표(사립)'!A463</f>
        <v>70</v>
      </c>
      <c r="C76" s="197">
        <f>'입력표(사립)'!B463</f>
        <v>0</v>
      </c>
      <c r="D76" s="197">
        <f>'입력표(사립)'!C463</f>
        <v>0</v>
      </c>
      <c r="E76" s="197">
        <f>'입력표(사립)'!D463</f>
        <v>0</v>
      </c>
      <c r="F76" s="223">
        <f>'입력표(사립)'!E463</f>
        <v>0</v>
      </c>
      <c r="G76" s="406" t="str">
        <f t="shared" si="2"/>
        <v>E</v>
      </c>
      <c r="H76" s="378">
        <f>SUM(I76:Q76)</f>
        <v>0</v>
      </c>
      <c r="I76" s="226">
        <f>SUM('입력표(사립)'!F463:K463)</f>
        <v>0</v>
      </c>
      <c r="J76" s="191">
        <f>SUM('입력표(사립)'!L463:O463)</f>
        <v>0</v>
      </c>
      <c r="K76" s="191">
        <f>SUM('입력표(사립)'!P463:U463)</f>
        <v>0</v>
      </c>
      <c r="L76" s="382">
        <f>SUM('입력표(사립)'!V463:Y463)</f>
        <v>0</v>
      </c>
      <c r="M76" s="193">
        <f>SUM('입력표(사립)'!Z463)</f>
        <v>0</v>
      </c>
      <c r="N76" s="218">
        <f>SUM('입력표(사립)'!AA463)</f>
        <v>0</v>
      </c>
      <c r="O76" s="218">
        <f>SUM('입력표(사립)'!AB463)</f>
        <v>0</v>
      </c>
      <c r="P76" s="218">
        <f>SUM('입력표(사립)'!AC463)</f>
        <v>0</v>
      </c>
      <c r="Q76" s="345">
        <f>SUM('입력표(사립)'!AD463)</f>
        <v>0</v>
      </c>
    </row>
    <row r="77" spans="2:17" x14ac:dyDescent="0.3">
      <c r="B77" s="344">
        <f>'입력표(사립)'!A464</f>
        <v>71</v>
      </c>
      <c r="C77" s="197">
        <f>'입력표(사립)'!B464</f>
        <v>0</v>
      </c>
      <c r="D77" s="197">
        <f>'입력표(사립)'!C464</f>
        <v>0</v>
      </c>
      <c r="E77" s="197">
        <f>'입력표(사립)'!D464</f>
        <v>0</v>
      </c>
      <c r="F77" s="223">
        <f>'입력표(사립)'!E464</f>
        <v>0</v>
      </c>
      <c r="G77" s="406" t="str">
        <f t="shared" si="2"/>
        <v>E</v>
      </c>
      <c r="H77" s="378">
        <f>SUM(I77:Q77)</f>
        <v>0</v>
      </c>
      <c r="I77" s="226">
        <f>SUM('입력표(사립)'!F464:K464)</f>
        <v>0</v>
      </c>
      <c r="J77" s="191">
        <f>SUM('입력표(사립)'!L464:O464)</f>
        <v>0</v>
      </c>
      <c r="K77" s="191">
        <f>SUM('입력표(사립)'!P464:U464)</f>
        <v>0</v>
      </c>
      <c r="L77" s="382">
        <f>SUM('입력표(사립)'!V464:Y464)</f>
        <v>0</v>
      </c>
      <c r="M77" s="193">
        <f>SUM('입력표(사립)'!Z464)</f>
        <v>0</v>
      </c>
      <c r="N77" s="218">
        <f>SUM('입력표(사립)'!AA464)</f>
        <v>0</v>
      </c>
      <c r="O77" s="218">
        <f>SUM('입력표(사립)'!AB464)</f>
        <v>0</v>
      </c>
      <c r="P77" s="218">
        <f>SUM('입력표(사립)'!AC464)</f>
        <v>0</v>
      </c>
      <c r="Q77" s="345">
        <f>SUM('입력표(사립)'!AD464)</f>
        <v>0</v>
      </c>
    </row>
    <row r="78" spans="2:17" x14ac:dyDescent="0.3">
      <c r="B78" s="344">
        <f>'입력표(사립)'!A465</f>
        <v>72</v>
      </c>
      <c r="C78" s="197">
        <f>'입력표(사립)'!B465</f>
        <v>0</v>
      </c>
      <c r="D78" s="197">
        <f>'입력표(사립)'!C465</f>
        <v>0</v>
      </c>
      <c r="E78" s="197">
        <f>'입력표(사립)'!D465</f>
        <v>0</v>
      </c>
      <c r="F78" s="223">
        <f>'입력표(사립)'!E465</f>
        <v>0</v>
      </c>
      <c r="G78" s="406" t="str">
        <f t="shared" si="2"/>
        <v>E</v>
      </c>
      <c r="H78" s="378">
        <f>SUM(I78:Q78)</f>
        <v>0</v>
      </c>
      <c r="I78" s="226">
        <f>SUM('입력표(사립)'!F465:K465)</f>
        <v>0</v>
      </c>
      <c r="J78" s="191">
        <f>SUM('입력표(사립)'!L465:O465)</f>
        <v>0</v>
      </c>
      <c r="K78" s="191">
        <f>SUM('입력표(사립)'!P465:U465)</f>
        <v>0</v>
      </c>
      <c r="L78" s="382">
        <f>SUM('입력표(사립)'!V465:Y465)</f>
        <v>0</v>
      </c>
      <c r="M78" s="193">
        <f>SUM('입력표(사립)'!Z465)</f>
        <v>0</v>
      </c>
      <c r="N78" s="218">
        <f>SUM('입력표(사립)'!AA465)</f>
        <v>0</v>
      </c>
      <c r="O78" s="218">
        <f>SUM('입력표(사립)'!AB465)</f>
        <v>0</v>
      </c>
      <c r="P78" s="218">
        <f>SUM('입력표(사립)'!AC465)</f>
        <v>0</v>
      </c>
      <c r="Q78" s="345">
        <f>SUM('입력표(사립)'!AD465)</f>
        <v>0</v>
      </c>
    </row>
    <row r="79" spans="2:17" x14ac:dyDescent="0.3">
      <c r="B79" s="344">
        <f>'입력표(사립)'!A466</f>
        <v>73</v>
      </c>
      <c r="C79" s="197">
        <f>'입력표(사립)'!B466</f>
        <v>0</v>
      </c>
      <c r="D79" s="197">
        <f>'입력표(사립)'!C466</f>
        <v>0</v>
      </c>
      <c r="E79" s="197">
        <f>'입력표(사립)'!D466</f>
        <v>0</v>
      </c>
      <c r="F79" s="223">
        <f>'입력표(사립)'!E466</f>
        <v>0</v>
      </c>
      <c r="G79" s="406" t="str">
        <f t="shared" si="2"/>
        <v>E</v>
      </c>
      <c r="H79" s="378">
        <f>SUM(I79:Q79)</f>
        <v>0</v>
      </c>
      <c r="I79" s="226">
        <f>SUM('입력표(사립)'!F466:K466)</f>
        <v>0</v>
      </c>
      <c r="J79" s="191">
        <f>SUM('입력표(사립)'!L466:O466)</f>
        <v>0</v>
      </c>
      <c r="K79" s="191">
        <f>SUM('입력표(사립)'!P466:U466)</f>
        <v>0</v>
      </c>
      <c r="L79" s="382">
        <f>SUM('입력표(사립)'!V466:Y466)</f>
        <v>0</v>
      </c>
      <c r="M79" s="193">
        <f>SUM('입력표(사립)'!Z466)</f>
        <v>0</v>
      </c>
      <c r="N79" s="218">
        <f>SUM('입력표(사립)'!AA466)</f>
        <v>0</v>
      </c>
      <c r="O79" s="218">
        <f>SUM('입력표(사립)'!AB466)</f>
        <v>0</v>
      </c>
      <c r="P79" s="218">
        <f>SUM('입력표(사립)'!AC466)</f>
        <v>0</v>
      </c>
      <c r="Q79" s="345">
        <f>SUM('입력표(사립)'!AD466)</f>
        <v>0</v>
      </c>
    </row>
    <row r="80" spans="2:17" x14ac:dyDescent="0.3">
      <c r="B80" s="344">
        <f>'입력표(사립)'!A467</f>
        <v>74</v>
      </c>
      <c r="C80" s="197">
        <f>'입력표(사립)'!B467</f>
        <v>0</v>
      </c>
      <c r="D80" s="197">
        <f>'입력표(사립)'!C467</f>
        <v>0</v>
      </c>
      <c r="E80" s="197">
        <f>'입력표(사립)'!D467</f>
        <v>0</v>
      </c>
      <c r="F80" s="223">
        <f>'입력표(사립)'!E467</f>
        <v>0</v>
      </c>
      <c r="G80" s="406" t="str">
        <f t="shared" si="2"/>
        <v>E</v>
      </c>
      <c r="H80" s="378">
        <f>SUM(I80:Q80)</f>
        <v>0</v>
      </c>
      <c r="I80" s="226">
        <f>SUM('입력표(사립)'!F467:K467)</f>
        <v>0</v>
      </c>
      <c r="J80" s="191">
        <f>SUM('입력표(사립)'!L467:O467)</f>
        <v>0</v>
      </c>
      <c r="K80" s="191">
        <f>SUM('입력표(사립)'!P467:U467)</f>
        <v>0</v>
      </c>
      <c r="L80" s="382">
        <f>SUM('입력표(사립)'!V467:Y467)</f>
        <v>0</v>
      </c>
      <c r="M80" s="193">
        <f>SUM('입력표(사립)'!Z467)</f>
        <v>0</v>
      </c>
      <c r="N80" s="218">
        <f>SUM('입력표(사립)'!AA467)</f>
        <v>0</v>
      </c>
      <c r="O80" s="218">
        <f>SUM('입력표(사립)'!AB467)</f>
        <v>0</v>
      </c>
      <c r="P80" s="218">
        <f>SUM('입력표(사립)'!AC467)</f>
        <v>0</v>
      </c>
      <c r="Q80" s="345">
        <f>SUM('입력표(사립)'!AD467)</f>
        <v>0</v>
      </c>
    </row>
    <row r="81" spans="2:17" x14ac:dyDescent="0.3">
      <c r="B81" s="344">
        <f>'입력표(사립)'!A468</f>
        <v>75</v>
      </c>
      <c r="C81" s="197">
        <f>'입력표(사립)'!B468</f>
        <v>0</v>
      </c>
      <c r="D81" s="197">
        <f>'입력표(사립)'!C468</f>
        <v>0</v>
      </c>
      <c r="E81" s="197">
        <f>'입력표(사립)'!D468</f>
        <v>0</v>
      </c>
      <c r="F81" s="223">
        <f>'입력표(사립)'!E468</f>
        <v>0</v>
      </c>
      <c r="G81" s="406" t="str">
        <f t="shared" si="2"/>
        <v>E</v>
      </c>
      <c r="H81" s="378">
        <f>SUM(I81:Q81)</f>
        <v>0</v>
      </c>
      <c r="I81" s="226">
        <f>SUM('입력표(사립)'!F468:K468)</f>
        <v>0</v>
      </c>
      <c r="J81" s="191">
        <f>SUM('입력표(사립)'!L468:O468)</f>
        <v>0</v>
      </c>
      <c r="K81" s="191">
        <f>SUM('입력표(사립)'!P468:U468)</f>
        <v>0</v>
      </c>
      <c r="L81" s="382">
        <f>SUM('입력표(사립)'!V468:Y468)</f>
        <v>0</v>
      </c>
      <c r="M81" s="193">
        <f>SUM('입력표(사립)'!Z468)</f>
        <v>0</v>
      </c>
      <c r="N81" s="218">
        <f>SUM('입력표(사립)'!AA468)</f>
        <v>0</v>
      </c>
      <c r="O81" s="218">
        <f>SUM('입력표(사립)'!AB468)</f>
        <v>0</v>
      </c>
      <c r="P81" s="218">
        <f>SUM('입력표(사립)'!AC468)</f>
        <v>0</v>
      </c>
      <c r="Q81" s="345">
        <f>SUM('입력표(사립)'!AD468)</f>
        <v>0</v>
      </c>
    </row>
    <row r="82" spans="2:17" x14ac:dyDescent="0.3">
      <c r="B82" s="344">
        <f>'입력표(사립)'!A469</f>
        <v>76</v>
      </c>
      <c r="C82" s="197">
        <f>'입력표(사립)'!B469</f>
        <v>0</v>
      </c>
      <c r="D82" s="197">
        <f>'입력표(사립)'!C469</f>
        <v>0</v>
      </c>
      <c r="E82" s="197">
        <f>'입력표(사립)'!D469</f>
        <v>0</v>
      </c>
      <c r="F82" s="223">
        <f>'입력표(사립)'!E469</f>
        <v>0</v>
      </c>
      <c r="G82" s="406" t="str">
        <f t="shared" si="2"/>
        <v>E</v>
      </c>
      <c r="H82" s="378">
        <f>SUM(I82:Q82)</f>
        <v>0</v>
      </c>
      <c r="I82" s="226">
        <f>SUM('입력표(사립)'!F469:K469)</f>
        <v>0</v>
      </c>
      <c r="J82" s="191">
        <f>SUM('입력표(사립)'!L469:O469)</f>
        <v>0</v>
      </c>
      <c r="K82" s="191">
        <f>SUM('입력표(사립)'!P469:U469)</f>
        <v>0</v>
      </c>
      <c r="L82" s="382">
        <f>SUM('입력표(사립)'!V469:Y469)</f>
        <v>0</v>
      </c>
      <c r="M82" s="193">
        <f>SUM('입력표(사립)'!Z469)</f>
        <v>0</v>
      </c>
      <c r="N82" s="218">
        <f>SUM('입력표(사립)'!AA469)</f>
        <v>0</v>
      </c>
      <c r="O82" s="218">
        <f>SUM('입력표(사립)'!AB469)</f>
        <v>0</v>
      </c>
      <c r="P82" s="218">
        <f>SUM('입력표(사립)'!AC469)</f>
        <v>0</v>
      </c>
      <c r="Q82" s="345">
        <f>SUM('입력표(사립)'!AD469)</f>
        <v>0</v>
      </c>
    </row>
    <row r="83" spans="2:17" x14ac:dyDescent="0.3">
      <c r="B83" s="344">
        <f>'입력표(사립)'!A470</f>
        <v>77</v>
      </c>
      <c r="C83" s="197">
        <f>'입력표(사립)'!B470</f>
        <v>0</v>
      </c>
      <c r="D83" s="197">
        <f>'입력표(사립)'!C470</f>
        <v>0</v>
      </c>
      <c r="E83" s="197">
        <f>'입력표(사립)'!D470</f>
        <v>0</v>
      </c>
      <c r="F83" s="223">
        <f>'입력표(사립)'!E470</f>
        <v>0</v>
      </c>
      <c r="G83" s="406" t="str">
        <f t="shared" si="2"/>
        <v>E</v>
      </c>
      <c r="H83" s="378">
        <f>SUM(I83:Q83)</f>
        <v>0</v>
      </c>
      <c r="I83" s="226">
        <f>SUM('입력표(사립)'!F470:K470)</f>
        <v>0</v>
      </c>
      <c r="J83" s="191">
        <f>SUM('입력표(사립)'!L470:O470)</f>
        <v>0</v>
      </c>
      <c r="K83" s="191">
        <f>SUM('입력표(사립)'!P470:U470)</f>
        <v>0</v>
      </c>
      <c r="L83" s="382">
        <f>SUM('입력표(사립)'!V470:Y470)</f>
        <v>0</v>
      </c>
      <c r="M83" s="193">
        <f>SUM('입력표(사립)'!Z470)</f>
        <v>0</v>
      </c>
      <c r="N83" s="218">
        <f>SUM('입력표(사립)'!AA470)</f>
        <v>0</v>
      </c>
      <c r="O83" s="218">
        <f>SUM('입력표(사립)'!AB470)</f>
        <v>0</v>
      </c>
      <c r="P83" s="218">
        <f>SUM('입력표(사립)'!AC470)</f>
        <v>0</v>
      </c>
      <c r="Q83" s="345">
        <f>SUM('입력표(사립)'!AD470)</f>
        <v>0</v>
      </c>
    </row>
    <row r="84" spans="2:17" x14ac:dyDescent="0.3">
      <c r="B84" s="344">
        <f>'입력표(사립)'!A471</f>
        <v>78</v>
      </c>
      <c r="C84" s="197">
        <f>'입력표(사립)'!B471</f>
        <v>0</v>
      </c>
      <c r="D84" s="197">
        <f>'입력표(사립)'!C471</f>
        <v>0</v>
      </c>
      <c r="E84" s="197">
        <f>'입력표(사립)'!D471</f>
        <v>0</v>
      </c>
      <c r="F84" s="223">
        <f>'입력표(사립)'!E471</f>
        <v>0</v>
      </c>
      <c r="G84" s="406" t="str">
        <f t="shared" si="2"/>
        <v>E</v>
      </c>
      <c r="H84" s="378">
        <f>SUM(I84:Q84)</f>
        <v>0</v>
      </c>
      <c r="I84" s="226">
        <f>SUM('입력표(사립)'!F471:K471)</f>
        <v>0</v>
      </c>
      <c r="J84" s="191">
        <f>SUM('입력표(사립)'!L471:O471)</f>
        <v>0</v>
      </c>
      <c r="K84" s="191">
        <f>SUM('입력표(사립)'!P471:U471)</f>
        <v>0</v>
      </c>
      <c r="L84" s="382">
        <f>SUM('입력표(사립)'!V471:Y471)</f>
        <v>0</v>
      </c>
      <c r="M84" s="193">
        <f>SUM('입력표(사립)'!Z471)</f>
        <v>0</v>
      </c>
      <c r="N84" s="218">
        <f>SUM('입력표(사립)'!AA471)</f>
        <v>0</v>
      </c>
      <c r="O84" s="218">
        <f>SUM('입력표(사립)'!AB471)</f>
        <v>0</v>
      </c>
      <c r="P84" s="218">
        <f>SUM('입력표(사립)'!AC471)</f>
        <v>0</v>
      </c>
      <c r="Q84" s="345">
        <f>SUM('입력표(사립)'!AD471)</f>
        <v>0</v>
      </c>
    </row>
    <row r="85" spans="2:17" x14ac:dyDescent="0.3">
      <c r="B85" s="344">
        <f>'입력표(사립)'!A472</f>
        <v>79</v>
      </c>
      <c r="C85" s="197">
        <f>'입력표(사립)'!B472</f>
        <v>0</v>
      </c>
      <c r="D85" s="197">
        <f>'입력표(사립)'!C472</f>
        <v>0</v>
      </c>
      <c r="E85" s="197">
        <f>'입력표(사립)'!D472</f>
        <v>0</v>
      </c>
      <c r="F85" s="223">
        <f>'입력표(사립)'!E472</f>
        <v>0</v>
      </c>
      <c r="G85" s="406" t="str">
        <f t="shared" si="2"/>
        <v>E</v>
      </c>
      <c r="H85" s="378">
        <f>SUM(I85:Q85)</f>
        <v>0</v>
      </c>
      <c r="I85" s="226">
        <f>SUM('입력표(사립)'!F472:K472)</f>
        <v>0</v>
      </c>
      <c r="J85" s="191">
        <f>SUM('입력표(사립)'!L472:O472)</f>
        <v>0</v>
      </c>
      <c r="K85" s="191">
        <f>SUM('입력표(사립)'!P472:U472)</f>
        <v>0</v>
      </c>
      <c r="L85" s="382">
        <f>SUM('입력표(사립)'!V472:Y472)</f>
        <v>0</v>
      </c>
      <c r="M85" s="193">
        <f>SUM('입력표(사립)'!Z472)</f>
        <v>0</v>
      </c>
      <c r="N85" s="218">
        <f>SUM('입력표(사립)'!AA472)</f>
        <v>0</v>
      </c>
      <c r="O85" s="218">
        <f>SUM('입력표(사립)'!AB472)</f>
        <v>0</v>
      </c>
      <c r="P85" s="218">
        <f>SUM('입력표(사립)'!AC472)</f>
        <v>0</v>
      </c>
      <c r="Q85" s="345">
        <f>SUM('입력표(사립)'!AD472)</f>
        <v>0</v>
      </c>
    </row>
    <row r="86" spans="2:17" x14ac:dyDescent="0.3">
      <c r="B86" s="344">
        <f>'입력표(사립)'!A473</f>
        <v>80</v>
      </c>
      <c r="C86" s="197">
        <f>'입력표(사립)'!B473</f>
        <v>0</v>
      </c>
      <c r="D86" s="197">
        <f>'입력표(사립)'!C473</f>
        <v>0</v>
      </c>
      <c r="E86" s="197">
        <f>'입력표(사립)'!D473</f>
        <v>0</v>
      </c>
      <c r="F86" s="223">
        <f>'입력표(사립)'!E473</f>
        <v>0</v>
      </c>
      <c r="G86" s="406" t="str">
        <f t="shared" si="2"/>
        <v>E</v>
      </c>
      <c r="H86" s="378">
        <f>SUM(I86:Q86)</f>
        <v>0</v>
      </c>
      <c r="I86" s="226">
        <f>SUM('입력표(사립)'!F473:K473)</f>
        <v>0</v>
      </c>
      <c r="J86" s="191">
        <f>SUM('입력표(사립)'!L473:O473)</f>
        <v>0</v>
      </c>
      <c r="K86" s="191">
        <f>SUM('입력표(사립)'!P473:U473)</f>
        <v>0</v>
      </c>
      <c r="L86" s="382">
        <f>SUM('입력표(사립)'!V473:Y473)</f>
        <v>0</v>
      </c>
      <c r="M86" s="193">
        <f>SUM('입력표(사립)'!Z473)</f>
        <v>0</v>
      </c>
      <c r="N86" s="218">
        <f>SUM('입력표(사립)'!AA473)</f>
        <v>0</v>
      </c>
      <c r="O86" s="218">
        <f>SUM('입력표(사립)'!AB473)</f>
        <v>0</v>
      </c>
      <c r="P86" s="218">
        <f>SUM('입력표(사립)'!AC473)</f>
        <v>0</v>
      </c>
      <c r="Q86" s="345">
        <f>SUM('입력표(사립)'!AD473)</f>
        <v>0</v>
      </c>
    </row>
    <row r="87" spans="2:17" x14ac:dyDescent="0.3">
      <c r="B87" s="344">
        <f>'입력표(사립)'!A474</f>
        <v>81</v>
      </c>
      <c r="C87" s="197">
        <f>'입력표(사립)'!B474</f>
        <v>0</v>
      </c>
      <c r="D87" s="197">
        <f>'입력표(사립)'!C474</f>
        <v>0</v>
      </c>
      <c r="E87" s="197">
        <f>'입력표(사립)'!D474</f>
        <v>0</v>
      </c>
      <c r="F87" s="223">
        <f>'입력표(사립)'!E474</f>
        <v>0</v>
      </c>
      <c r="G87" s="406" t="str">
        <f t="shared" si="2"/>
        <v>E</v>
      </c>
      <c r="H87" s="378">
        <f>SUM(I87:Q87)</f>
        <v>0</v>
      </c>
      <c r="I87" s="226">
        <f>SUM('입력표(사립)'!F474:K474)</f>
        <v>0</v>
      </c>
      <c r="J87" s="191">
        <f>SUM('입력표(사립)'!L474:O474)</f>
        <v>0</v>
      </c>
      <c r="K87" s="191">
        <f>SUM('입력표(사립)'!P474:U474)</f>
        <v>0</v>
      </c>
      <c r="L87" s="382">
        <f>SUM('입력표(사립)'!V474:Y474)</f>
        <v>0</v>
      </c>
      <c r="M87" s="193">
        <f>SUM('입력표(사립)'!Z474)</f>
        <v>0</v>
      </c>
      <c r="N87" s="218">
        <f>SUM('입력표(사립)'!AA474)</f>
        <v>0</v>
      </c>
      <c r="O87" s="218">
        <f>SUM('입력표(사립)'!AB474)</f>
        <v>0</v>
      </c>
      <c r="P87" s="218">
        <f>SUM('입력표(사립)'!AC474)</f>
        <v>0</v>
      </c>
      <c r="Q87" s="345">
        <f>SUM('입력표(사립)'!AD474)</f>
        <v>0</v>
      </c>
    </row>
    <row r="88" spans="2:17" x14ac:dyDescent="0.3">
      <c r="B88" s="344">
        <f>'입력표(사립)'!A475</f>
        <v>82</v>
      </c>
      <c r="C88" s="197">
        <f>'입력표(사립)'!B475</f>
        <v>0</v>
      </c>
      <c r="D88" s="197">
        <f>'입력표(사립)'!C475</f>
        <v>0</v>
      </c>
      <c r="E88" s="197">
        <f>'입력표(사립)'!D475</f>
        <v>0</v>
      </c>
      <c r="F88" s="223">
        <f>'입력표(사립)'!E475</f>
        <v>0</v>
      </c>
      <c r="G88" s="406" t="str">
        <f t="shared" si="2"/>
        <v>E</v>
      </c>
      <c r="H88" s="378">
        <f>SUM(I88:Q88)</f>
        <v>0</v>
      </c>
      <c r="I88" s="226">
        <f>SUM('입력표(사립)'!F475:K475)</f>
        <v>0</v>
      </c>
      <c r="J88" s="191">
        <f>SUM('입력표(사립)'!L475:O475)</f>
        <v>0</v>
      </c>
      <c r="K88" s="191">
        <f>SUM('입력표(사립)'!P475:U475)</f>
        <v>0</v>
      </c>
      <c r="L88" s="382">
        <f>SUM('입력표(사립)'!V475:Y475)</f>
        <v>0</v>
      </c>
      <c r="M88" s="193">
        <f>SUM('입력표(사립)'!Z475)</f>
        <v>0</v>
      </c>
      <c r="N88" s="218">
        <f>SUM('입력표(사립)'!AA475)</f>
        <v>0</v>
      </c>
      <c r="O88" s="218">
        <f>SUM('입력표(사립)'!AB475)</f>
        <v>0</v>
      </c>
      <c r="P88" s="218">
        <f>SUM('입력표(사립)'!AC475)</f>
        <v>0</v>
      </c>
      <c r="Q88" s="345">
        <f>SUM('입력표(사립)'!AD475)</f>
        <v>0</v>
      </c>
    </row>
    <row r="89" spans="2:17" x14ac:dyDescent="0.3">
      <c r="B89" s="344">
        <f>'입력표(사립)'!A476</f>
        <v>83</v>
      </c>
      <c r="C89" s="197">
        <f>'입력표(사립)'!B476</f>
        <v>0</v>
      </c>
      <c r="D89" s="197">
        <f>'입력표(사립)'!C476</f>
        <v>0</v>
      </c>
      <c r="E89" s="197">
        <f>'입력표(사립)'!D476</f>
        <v>0</v>
      </c>
      <c r="F89" s="223">
        <f>'입력표(사립)'!E476</f>
        <v>0</v>
      </c>
      <c r="G89" s="406" t="str">
        <f t="shared" si="2"/>
        <v>E</v>
      </c>
      <c r="H89" s="378">
        <f>SUM(I89:Q89)</f>
        <v>0</v>
      </c>
      <c r="I89" s="226">
        <f>SUM('입력표(사립)'!F476:K476)</f>
        <v>0</v>
      </c>
      <c r="J89" s="191">
        <f>SUM('입력표(사립)'!L476:O476)</f>
        <v>0</v>
      </c>
      <c r="K89" s="191">
        <f>SUM('입력표(사립)'!P476:U476)</f>
        <v>0</v>
      </c>
      <c r="L89" s="382">
        <f>SUM('입력표(사립)'!V476:Y476)</f>
        <v>0</v>
      </c>
      <c r="M89" s="193">
        <f>SUM('입력표(사립)'!Z476)</f>
        <v>0</v>
      </c>
      <c r="N89" s="218">
        <f>SUM('입력표(사립)'!AA476)</f>
        <v>0</v>
      </c>
      <c r="O89" s="218">
        <f>SUM('입력표(사립)'!AB476)</f>
        <v>0</v>
      </c>
      <c r="P89" s="218">
        <f>SUM('입력표(사립)'!AC476)</f>
        <v>0</v>
      </c>
      <c r="Q89" s="345">
        <f>SUM('입력표(사립)'!AD476)</f>
        <v>0</v>
      </c>
    </row>
    <row r="90" spans="2:17" x14ac:dyDescent="0.3">
      <c r="B90" s="344">
        <f>'입력표(사립)'!A477</f>
        <v>84</v>
      </c>
      <c r="C90" s="197">
        <f>'입력표(사립)'!B477</f>
        <v>0</v>
      </c>
      <c r="D90" s="197">
        <f>'입력표(사립)'!C477</f>
        <v>0</v>
      </c>
      <c r="E90" s="197">
        <f>'입력표(사립)'!D477</f>
        <v>0</v>
      </c>
      <c r="F90" s="223">
        <f>'입력표(사립)'!E477</f>
        <v>0</v>
      </c>
      <c r="G90" s="406" t="str">
        <f t="shared" si="2"/>
        <v>E</v>
      </c>
      <c r="H90" s="378">
        <f>SUM(I90:Q90)</f>
        <v>0</v>
      </c>
      <c r="I90" s="226">
        <f>SUM('입력표(사립)'!F477:K477)</f>
        <v>0</v>
      </c>
      <c r="J90" s="191">
        <f>SUM('입력표(사립)'!L477:O477)</f>
        <v>0</v>
      </c>
      <c r="K90" s="191">
        <f>SUM('입력표(사립)'!P477:U477)</f>
        <v>0</v>
      </c>
      <c r="L90" s="382">
        <f>SUM('입력표(사립)'!V477:Y477)</f>
        <v>0</v>
      </c>
      <c r="M90" s="193">
        <f>SUM('입력표(사립)'!Z477)</f>
        <v>0</v>
      </c>
      <c r="N90" s="218">
        <f>SUM('입력표(사립)'!AA477)</f>
        <v>0</v>
      </c>
      <c r="O90" s="218">
        <f>SUM('입력표(사립)'!AB477)</f>
        <v>0</v>
      </c>
      <c r="P90" s="218">
        <f>SUM('입력표(사립)'!AC477)</f>
        <v>0</v>
      </c>
      <c r="Q90" s="345">
        <f>SUM('입력표(사립)'!AD477)</f>
        <v>0</v>
      </c>
    </row>
    <row r="91" spans="2:17" x14ac:dyDescent="0.3">
      <c r="B91" s="344">
        <f>'입력표(사립)'!A478</f>
        <v>85</v>
      </c>
      <c r="C91" s="197">
        <f>'입력표(사립)'!B478</f>
        <v>0</v>
      </c>
      <c r="D91" s="197">
        <f>'입력표(사립)'!C478</f>
        <v>0</v>
      </c>
      <c r="E91" s="197">
        <f>'입력표(사립)'!D478</f>
        <v>0</v>
      </c>
      <c r="F91" s="223">
        <f>'입력표(사립)'!E478</f>
        <v>0</v>
      </c>
      <c r="G91" s="406" t="str">
        <f t="shared" si="2"/>
        <v>E</v>
      </c>
      <c r="H91" s="378">
        <f>SUM(I91:Q91)</f>
        <v>0</v>
      </c>
      <c r="I91" s="226">
        <f>SUM('입력표(사립)'!F478:K478)</f>
        <v>0</v>
      </c>
      <c r="J91" s="191">
        <f>SUM('입력표(사립)'!L478:O478)</f>
        <v>0</v>
      </c>
      <c r="K91" s="191">
        <f>SUM('입력표(사립)'!P478:U478)</f>
        <v>0</v>
      </c>
      <c r="L91" s="382">
        <f>SUM('입력표(사립)'!V478:Y478)</f>
        <v>0</v>
      </c>
      <c r="M91" s="193">
        <f>SUM('입력표(사립)'!Z478)</f>
        <v>0</v>
      </c>
      <c r="N91" s="218">
        <f>SUM('입력표(사립)'!AA478)</f>
        <v>0</v>
      </c>
      <c r="O91" s="218">
        <f>SUM('입력표(사립)'!AB478)</f>
        <v>0</v>
      </c>
      <c r="P91" s="218">
        <f>SUM('입력표(사립)'!AC478)</f>
        <v>0</v>
      </c>
      <c r="Q91" s="345">
        <f>SUM('입력표(사립)'!AD478)</f>
        <v>0</v>
      </c>
    </row>
    <row r="92" spans="2:17" x14ac:dyDescent="0.3">
      <c r="B92" s="344">
        <f>'입력표(사립)'!A479</f>
        <v>86</v>
      </c>
      <c r="C92" s="197">
        <f>'입력표(사립)'!B479</f>
        <v>0</v>
      </c>
      <c r="D92" s="197">
        <f>'입력표(사립)'!C479</f>
        <v>0</v>
      </c>
      <c r="E92" s="197">
        <f>'입력표(사립)'!D479</f>
        <v>0</v>
      </c>
      <c r="F92" s="223">
        <f>'입력표(사립)'!E479</f>
        <v>0</v>
      </c>
      <c r="G92" s="406" t="str">
        <f t="shared" si="2"/>
        <v>E</v>
      </c>
      <c r="H92" s="378">
        <f>SUM(I92:Q92)</f>
        <v>0</v>
      </c>
      <c r="I92" s="226">
        <f>SUM('입력표(사립)'!F479:K479)</f>
        <v>0</v>
      </c>
      <c r="J92" s="191">
        <f>SUM('입력표(사립)'!L479:O479)</f>
        <v>0</v>
      </c>
      <c r="K92" s="191">
        <f>SUM('입력표(사립)'!P479:U479)</f>
        <v>0</v>
      </c>
      <c r="L92" s="382">
        <f>SUM('입력표(사립)'!V479:Y479)</f>
        <v>0</v>
      </c>
      <c r="M92" s="193">
        <f>SUM('입력표(사립)'!Z479)</f>
        <v>0</v>
      </c>
      <c r="N92" s="218">
        <f>SUM('입력표(사립)'!AA479)</f>
        <v>0</v>
      </c>
      <c r="O92" s="218">
        <f>SUM('입력표(사립)'!AB479)</f>
        <v>0</v>
      </c>
      <c r="P92" s="218">
        <f>SUM('입력표(사립)'!AC479)</f>
        <v>0</v>
      </c>
      <c r="Q92" s="345">
        <f>SUM('입력표(사립)'!AD479)</f>
        <v>0</v>
      </c>
    </row>
    <row r="93" spans="2:17" x14ac:dyDescent="0.3">
      <c r="B93" s="344">
        <f>'입력표(사립)'!A480</f>
        <v>87</v>
      </c>
      <c r="C93" s="197">
        <f>'입력표(사립)'!B480</f>
        <v>0</v>
      </c>
      <c r="D93" s="197">
        <f>'입력표(사립)'!C480</f>
        <v>0</v>
      </c>
      <c r="E93" s="197">
        <f>'입력표(사립)'!D480</f>
        <v>0</v>
      </c>
      <c r="F93" s="223">
        <f>'입력표(사립)'!E480</f>
        <v>0</v>
      </c>
      <c r="G93" s="406" t="str">
        <f t="shared" si="2"/>
        <v>E</v>
      </c>
      <c r="H93" s="378">
        <f>SUM(I93:Q93)</f>
        <v>0</v>
      </c>
      <c r="I93" s="226">
        <f>SUM('입력표(사립)'!F480:K480)</f>
        <v>0</v>
      </c>
      <c r="J93" s="191">
        <f>SUM('입력표(사립)'!L480:O480)</f>
        <v>0</v>
      </c>
      <c r="K93" s="191">
        <f>SUM('입력표(사립)'!P480:U480)</f>
        <v>0</v>
      </c>
      <c r="L93" s="382">
        <f>SUM('입력표(사립)'!V480:Y480)</f>
        <v>0</v>
      </c>
      <c r="M93" s="193">
        <f>SUM('입력표(사립)'!Z480)</f>
        <v>0</v>
      </c>
      <c r="N93" s="218">
        <f>SUM('입력표(사립)'!AA480)</f>
        <v>0</v>
      </c>
      <c r="O93" s="218">
        <f>SUM('입력표(사립)'!AB480)</f>
        <v>0</v>
      </c>
      <c r="P93" s="218">
        <f>SUM('입력표(사립)'!AC480)</f>
        <v>0</v>
      </c>
      <c r="Q93" s="345">
        <f>SUM('입력표(사립)'!AD480)</f>
        <v>0</v>
      </c>
    </row>
    <row r="94" spans="2:17" x14ac:dyDescent="0.3">
      <c r="B94" s="344">
        <f>'입력표(사립)'!A481</f>
        <v>88</v>
      </c>
      <c r="C94" s="197">
        <f>'입력표(사립)'!B481</f>
        <v>0</v>
      </c>
      <c r="D94" s="197">
        <f>'입력표(사립)'!C481</f>
        <v>0</v>
      </c>
      <c r="E94" s="197">
        <f>'입력표(사립)'!D481</f>
        <v>0</v>
      </c>
      <c r="F94" s="223">
        <f>'입력표(사립)'!E481</f>
        <v>0</v>
      </c>
      <c r="G94" s="406" t="str">
        <f t="shared" si="2"/>
        <v>E</v>
      </c>
      <c r="H94" s="378">
        <f>SUM(I94:Q94)</f>
        <v>0</v>
      </c>
      <c r="I94" s="226">
        <f>SUM('입력표(사립)'!F481:K481)</f>
        <v>0</v>
      </c>
      <c r="J94" s="191">
        <f>SUM('입력표(사립)'!L481:O481)</f>
        <v>0</v>
      </c>
      <c r="K94" s="191">
        <f>SUM('입력표(사립)'!P481:U481)</f>
        <v>0</v>
      </c>
      <c r="L94" s="382">
        <f>SUM('입력표(사립)'!V481:Y481)</f>
        <v>0</v>
      </c>
      <c r="M94" s="193">
        <f>SUM('입력표(사립)'!Z481)</f>
        <v>0</v>
      </c>
      <c r="N94" s="218">
        <f>SUM('입력표(사립)'!AA481)</f>
        <v>0</v>
      </c>
      <c r="O94" s="218">
        <f>SUM('입력표(사립)'!AB481)</f>
        <v>0</v>
      </c>
      <c r="P94" s="218">
        <f>SUM('입력표(사립)'!AC481)</f>
        <v>0</v>
      </c>
      <c r="Q94" s="345">
        <f>SUM('입력표(사립)'!AD481)</f>
        <v>0</v>
      </c>
    </row>
    <row r="95" spans="2:17" x14ac:dyDescent="0.3">
      <c r="B95" s="344">
        <f>'입력표(사립)'!A482</f>
        <v>89</v>
      </c>
      <c r="C95" s="197">
        <f>'입력표(사립)'!B482</f>
        <v>0</v>
      </c>
      <c r="D95" s="197">
        <f>'입력표(사립)'!C482</f>
        <v>0</v>
      </c>
      <c r="E95" s="197">
        <f>'입력표(사립)'!D482</f>
        <v>0</v>
      </c>
      <c r="F95" s="223">
        <f>'입력표(사립)'!E482</f>
        <v>0</v>
      </c>
      <c r="G95" s="406" t="str">
        <f t="shared" si="2"/>
        <v>E</v>
      </c>
      <c r="H95" s="378">
        <f>SUM(I95:Q95)</f>
        <v>0</v>
      </c>
      <c r="I95" s="226">
        <f>SUM('입력표(사립)'!F482:K482)</f>
        <v>0</v>
      </c>
      <c r="J95" s="191">
        <f>SUM('입력표(사립)'!L482:O482)</f>
        <v>0</v>
      </c>
      <c r="K95" s="191">
        <f>SUM('입력표(사립)'!P482:U482)</f>
        <v>0</v>
      </c>
      <c r="L95" s="382">
        <f>SUM('입력표(사립)'!V482:Y482)</f>
        <v>0</v>
      </c>
      <c r="M95" s="193">
        <f>SUM('입력표(사립)'!Z482)</f>
        <v>0</v>
      </c>
      <c r="N95" s="218">
        <f>SUM('입력표(사립)'!AA482)</f>
        <v>0</v>
      </c>
      <c r="O95" s="218">
        <f>SUM('입력표(사립)'!AB482)</f>
        <v>0</v>
      </c>
      <c r="P95" s="218">
        <f>SUM('입력표(사립)'!AC482)</f>
        <v>0</v>
      </c>
      <c r="Q95" s="345">
        <f>SUM('입력표(사립)'!AD482)</f>
        <v>0</v>
      </c>
    </row>
    <row r="96" spans="2:17" x14ac:dyDescent="0.3">
      <c r="B96" s="344">
        <f>'입력표(사립)'!A483</f>
        <v>90</v>
      </c>
      <c r="C96" s="197">
        <f>'입력표(사립)'!B483</f>
        <v>0</v>
      </c>
      <c r="D96" s="197">
        <f>'입력표(사립)'!C483</f>
        <v>0</v>
      </c>
      <c r="E96" s="197">
        <f>'입력표(사립)'!D483</f>
        <v>0</v>
      </c>
      <c r="F96" s="223">
        <f>'입력표(사립)'!E483</f>
        <v>0</v>
      </c>
      <c r="G96" s="406" t="str">
        <f t="shared" si="2"/>
        <v>E</v>
      </c>
      <c r="H96" s="378">
        <f>SUM(I96:Q96)</f>
        <v>0</v>
      </c>
      <c r="I96" s="226">
        <f>SUM('입력표(사립)'!F483:K483)</f>
        <v>0</v>
      </c>
      <c r="J96" s="191">
        <f>SUM('입력표(사립)'!L483:O483)</f>
        <v>0</v>
      </c>
      <c r="K96" s="191">
        <f>SUM('입력표(사립)'!P483:U483)</f>
        <v>0</v>
      </c>
      <c r="L96" s="382">
        <f>SUM('입력표(사립)'!V483:Y483)</f>
        <v>0</v>
      </c>
      <c r="M96" s="193">
        <f>SUM('입력표(사립)'!Z483)</f>
        <v>0</v>
      </c>
      <c r="N96" s="218">
        <f>SUM('입력표(사립)'!AA483)</f>
        <v>0</v>
      </c>
      <c r="O96" s="218">
        <f>SUM('입력표(사립)'!AB483)</f>
        <v>0</v>
      </c>
      <c r="P96" s="218">
        <f>SUM('입력표(사립)'!AC483)</f>
        <v>0</v>
      </c>
      <c r="Q96" s="345">
        <f>SUM('입력표(사립)'!AD483)</f>
        <v>0</v>
      </c>
    </row>
    <row r="97" spans="2:17" x14ac:dyDescent="0.3">
      <c r="B97" s="344">
        <f>'입력표(사립)'!A484</f>
        <v>91</v>
      </c>
      <c r="C97" s="197">
        <f>'입력표(사립)'!B484</f>
        <v>0</v>
      </c>
      <c r="D97" s="197">
        <f>'입력표(사립)'!C484</f>
        <v>0</v>
      </c>
      <c r="E97" s="197">
        <f>'입력표(사립)'!D484</f>
        <v>0</v>
      </c>
      <c r="F97" s="223">
        <f>'입력표(사립)'!E484</f>
        <v>0</v>
      </c>
      <c r="G97" s="406" t="str">
        <f t="shared" si="2"/>
        <v>E</v>
      </c>
      <c r="H97" s="378">
        <f>SUM(I97:Q97)</f>
        <v>0</v>
      </c>
      <c r="I97" s="226">
        <f>SUM('입력표(사립)'!F484:K484)</f>
        <v>0</v>
      </c>
      <c r="J97" s="191">
        <f>SUM('입력표(사립)'!L484:O484)</f>
        <v>0</v>
      </c>
      <c r="K97" s="191">
        <f>SUM('입력표(사립)'!P484:U484)</f>
        <v>0</v>
      </c>
      <c r="L97" s="382">
        <f>SUM('입력표(사립)'!V484:Y484)</f>
        <v>0</v>
      </c>
      <c r="M97" s="193">
        <f>SUM('입력표(사립)'!Z484)</f>
        <v>0</v>
      </c>
      <c r="N97" s="218">
        <f>SUM('입력표(사립)'!AA484)</f>
        <v>0</v>
      </c>
      <c r="O97" s="218">
        <f>SUM('입력표(사립)'!AB484)</f>
        <v>0</v>
      </c>
      <c r="P97" s="218">
        <f>SUM('입력표(사립)'!AC484)</f>
        <v>0</v>
      </c>
      <c r="Q97" s="345">
        <f>SUM('입력표(사립)'!AD484)</f>
        <v>0</v>
      </c>
    </row>
    <row r="98" spans="2:17" x14ac:dyDescent="0.3">
      <c r="B98" s="344">
        <f>'입력표(사립)'!A485</f>
        <v>92</v>
      </c>
      <c r="C98" s="197">
        <f>'입력표(사립)'!B485</f>
        <v>0</v>
      </c>
      <c r="D98" s="197">
        <f>'입력표(사립)'!C485</f>
        <v>0</v>
      </c>
      <c r="E98" s="197">
        <f>'입력표(사립)'!D485</f>
        <v>0</v>
      </c>
      <c r="F98" s="223">
        <f>'입력표(사립)'!E485</f>
        <v>0</v>
      </c>
      <c r="G98" s="406" t="str">
        <f t="shared" si="2"/>
        <v>E</v>
      </c>
      <c r="H98" s="378">
        <f>SUM(I98:Q98)</f>
        <v>0</v>
      </c>
      <c r="I98" s="226">
        <f>SUM('입력표(사립)'!F485:K485)</f>
        <v>0</v>
      </c>
      <c r="J98" s="191">
        <f>SUM('입력표(사립)'!L485:O485)</f>
        <v>0</v>
      </c>
      <c r="K98" s="191">
        <f>SUM('입력표(사립)'!P485:U485)</f>
        <v>0</v>
      </c>
      <c r="L98" s="382">
        <f>SUM('입력표(사립)'!V485:Y485)</f>
        <v>0</v>
      </c>
      <c r="M98" s="193">
        <f>SUM('입력표(사립)'!Z485)</f>
        <v>0</v>
      </c>
      <c r="N98" s="218">
        <f>SUM('입력표(사립)'!AA485)</f>
        <v>0</v>
      </c>
      <c r="O98" s="218">
        <f>SUM('입력표(사립)'!AB485)</f>
        <v>0</v>
      </c>
      <c r="P98" s="218">
        <f>SUM('입력표(사립)'!AC485)</f>
        <v>0</v>
      </c>
      <c r="Q98" s="345">
        <f>SUM('입력표(사립)'!AD485)</f>
        <v>0</v>
      </c>
    </row>
    <row r="99" spans="2:17" x14ac:dyDescent="0.3">
      <c r="B99" s="344">
        <f>'입력표(사립)'!A486</f>
        <v>93</v>
      </c>
      <c r="C99" s="197">
        <f>'입력표(사립)'!B486</f>
        <v>0</v>
      </c>
      <c r="D99" s="197">
        <f>'입력표(사립)'!C486</f>
        <v>0</v>
      </c>
      <c r="E99" s="197">
        <f>'입력표(사립)'!D486</f>
        <v>0</v>
      </c>
      <c r="F99" s="223">
        <f>'입력표(사립)'!E486</f>
        <v>0</v>
      </c>
      <c r="G99" s="406" t="str">
        <f t="shared" si="2"/>
        <v>E</v>
      </c>
      <c r="H99" s="378">
        <f>SUM(I99:Q99)</f>
        <v>0</v>
      </c>
      <c r="I99" s="226">
        <f>SUM('입력표(사립)'!F486:K486)</f>
        <v>0</v>
      </c>
      <c r="J99" s="191">
        <f>SUM('입력표(사립)'!L486:O486)</f>
        <v>0</v>
      </c>
      <c r="K99" s="191">
        <f>SUM('입력표(사립)'!P486:U486)</f>
        <v>0</v>
      </c>
      <c r="L99" s="382">
        <f>SUM('입력표(사립)'!V486:Y486)</f>
        <v>0</v>
      </c>
      <c r="M99" s="193">
        <f>SUM('입력표(사립)'!Z486)</f>
        <v>0</v>
      </c>
      <c r="N99" s="218">
        <f>SUM('입력표(사립)'!AA486)</f>
        <v>0</v>
      </c>
      <c r="O99" s="218">
        <f>SUM('입력표(사립)'!AB486)</f>
        <v>0</v>
      </c>
      <c r="P99" s="218">
        <f>SUM('입력표(사립)'!AC486)</f>
        <v>0</v>
      </c>
      <c r="Q99" s="345">
        <f>SUM('입력표(사립)'!AD486)</f>
        <v>0</v>
      </c>
    </row>
    <row r="100" spans="2:17" x14ac:dyDescent="0.3">
      <c r="B100" s="344">
        <f>'입력표(사립)'!A487</f>
        <v>94</v>
      </c>
      <c r="C100" s="197">
        <f>'입력표(사립)'!B487</f>
        <v>0</v>
      </c>
      <c r="D100" s="197">
        <f>'입력표(사립)'!C487</f>
        <v>0</v>
      </c>
      <c r="E100" s="197">
        <f>'입력표(사립)'!D487</f>
        <v>0</v>
      </c>
      <c r="F100" s="223">
        <f>'입력표(사립)'!E487</f>
        <v>0</v>
      </c>
      <c r="G100" s="406" t="str">
        <f t="shared" si="2"/>
        <v>E</v>
      </c>
      <c r="H100" s="378">
        <f>SUM(I100:Q100)</f>
        <v>0</v>
      </c>
      <c r="I100" s="226">
        <f>SUM('입력표(사립)'!F487:K487)</f>
        <v>0</v>
      </c>
      <c r="J100" s="191">
        <f>SUM('입력표(사립)'!L487:O487)</f>
        <v>0</v>
      </c>
      <c r="K100" s="191">
        <f>SUM('입력표(사립)'!P487:U487)</f>
        <v>0</v>
      </c>
      <c r="L100" s="382">
        <f>SUM('입력표(사립)'!V487:Y487)</f>
        <v>0</v>
      </c>
      <c r="M100" s="193">
        <f>SUM('입력표(사립)'!Z487)</f>
        <v>0</v>
      </c>
      <c r="N100" s="218">
        <f>SUM('입력표(사립)'!AA487)</f>
        <v>0</v>
      </c>
      <c r="O100" s="218">
        <f>SUM('입력표(사립)'!AB487)</f>
        <v>0</v>
      </c>
      <c r="P100" s="218">
        <f>SUM('입력표(사립)'!AC487)</f>
        <v>0</v>
      </c>
      <c r="Q100" s="345">
        <f>SUM('입력표(사립)'!AD487)</f>
        <v>0</v>
      </c>
    </row>
    <row r="101" spans="2:17" x14ac:dyDescent="0.3">
      <c r="B101" s="344">
        <f>'입력표(사립)'!A488</f>
        <v>95</v>
      </c>
      <c r="C101" s="197">
        <f>'입력표(사립)'!B488</f>
        <v>0</v>
      </c>
      <c r="D101" s="197">
        <f>'입력표(사립)'!C488</f>
        <v>0</v>
      </c>
      <c r="E101" s="197">
        <f>'입력표(사립)'!D488</f>
        <v>0</v>
      </c>
      <c r="F101" s="223">
        <f>'입력표(사립)'!E488</f>
        <v>0</v>
      </c>
      <c r="G101" s="406" t="str">
        <f t="shared" si="2"/>
        <v>E</v>
      </c>
      <c r="H101" s="378">
        <f>SUM(I101:Q101)</f>
        <v>0</v>
      </c>
      <c r="I101" s="226">
        <f>SUM('입력표(사립)'!F488:K488)</f>
        <v>0</v>
      </c>
      <c r="J101" s="191">
        <f>SUM('입력표(사립)'!L488:O488)</f>
        <v>0</v>
      </c>
      <c r="K101" s="191">
        <f>SUM('입력표(사립)'!P488:U488)</f>
        <v>0</v>
      </c>
      <c r="L101" s="382">
        <f>SUM('입력표(사립)'!V488:Y488)</f>
        <v>0</v>
      </c>
      <c r="M101" s="193">
        <f>SUM('입력표(사립)'!Z488)</f>
        <v>0</v>
      </c>
      <c r="N101" s="218">
        <f>SUM('입력표(사립)'!AA488)</f>
        <v>0</v>
      </c>
      <c r="O101" s="218">
        <f>SUM('입력표(사립)'!AB488)</f>
        <v>0</v>
      </c>
      <c r="P101" s="218">
        <f>SUM('입력표(사립)'!AC488)</f>
        <v>0</v>
      </c>
      <c r="Q101" s="345">
        <f>SUM('입력표(사립)'!AD488)</f>
        <v>0</v>
      </c>
    </row>
    <row r="102" spans="2:17" x14ac:dyDescent="0.3">
      <c r="B102" s="344">
        <f>'입력표(사립)'!A489</f>
        <v>96</v>
      </c>
      <c r="C102" s="197">
        <f>'입력표(사립)'!B489</f>
        <v>0</v>
      </c>
      <c r="D102" s="197">
        <f>'입력표(사립)'!C489</f>
        <v>0</v>
      </c>
      <c r="E102" s="197">
        <f>'입력표(사립)'!D489</f>
        <v>0</v>
      </c>
      <c r="F102" s="223">
        <f>'입력표(사립)'!E489</f>
        <v>0</v>
      </c>
      <c r="G102" s="406" t="str">
        <f t="shared" si="2"/>
        <v>E</v>
      </c>
      <c r="H102" s="378">
        <f>SUM(I102:Q102)</f>
        <v>0</v>
      </c>
      <c r="I102" s="226">
        <f>SUM('입력표(사립)'!F489:K489)</f>
        <v>0</v>
      </c>
      <c r="J102" s="191">
        <f>SUM('입력표(사립)'!L489:O489)</f>
        <v>0</v>
      </c>
      <c r="K102" s="191">
        <f>SUM('입력표(사립)'!P489:U489)</f>
        <v>0</v>
      </c>
      <c r="L102" s="382">
        <f>SUM('입력표(사립)'!V489:Y489)</f>
        <v>0</v>
      </c>
      <c r="M102" s="193">
        <f>SUM('입력표(사립)'!Z489)</f>
        <v>0</v>
      </c>
      <c r="N102" s="218">
        <f>SUM('입력표(사립)'!AA489)</f>
        <v>0</v>
      </c>
      <c r="O102" s="218">
        <f>SUM('입력표(사립)'!AB489)</f>
        <v>0</v>
      </c>
      <c r="P102" s="218">
        <f>SUM('입력표(사립)'!AC489)</f>
        <v>0</v>
      </c>
      <c r="Q102" s="345">
        <f>SUM('입력표(사립)'!AD489)</f>
        <v>0</v>
      </c>
    </row>
    <row r="103" spans="2:17" x14ac:dyDescent="0.3">
      <c r="B103" s="344">
        <f>'입력표(사립)'!A490</f>
        <v>97</v>
      </c>
      <c r="C103" s="197">
        <f>'입력표(사립)'!B490</f>
        <v>0</v>
      </c>
      <c r="D103" s="197">
        <f>'입력표(사립)'!C490</f>
        <v>0</v>
      </c>
      <c r="E103" s="197">
        <f>'입력표(사립)'!D490</f>
        <v>0</v>
      </c>
      <c r="F103" s="223">
        <f>'입력표(사립)'!E490</f>
        <v>0</v>
      </c>
      <c r="G103" s="406" t="str">
        <f t="shared" si="2"/>
        <v>E</v>
      </c>
      <c r="H103" s="378">
        <f>SUM(I103:Q103)</f>
        <v>0</v>
      </c>
      <c r="I103" s="226">
        <f>SUM('입력표(사립)'!F490:K490)</f>
        <v>0</v>
      </c>
      <c r="J103" s="191">
        <f>SUM('입력표(사립)'!L490:O490)</f>
        <v>0</v>
      </c>
      <c r="K103" s="191">
        <f>SUM('입력표(사립)'!P490:U490)</f>
        <v>0</v>
      </c>
      <c r="L103" s="382">
        <f>SUM('입력표(사립)'!V490:Y490)</f>
        <v>0</v>
      </c>
      <c r="M103" s="193">
        <f>SUM('입력표(사립)'!Z490)</f>
        <v>0</v>
      </c>
      <c r="N103" s="218">
        <f>SUM('입력표(사립)'!AA490)</f>
        <v>0</v>
      </c>
      <c r="O103" s="218">
        <f>SUM('입력표(사립)'!AB490)</f>
        <v>0</v>
      </c>
      <c r="P103" s="218">
        <f>SUM('입력표(사립)'!AC490)</f>
        <v>0</v>
      </c>
      <c r="Q103" s="345">
        <f>SUM('입력표(사립)'!AD490)</f>
        <v>0</v>
      </c>
    </row>
    <row r="104" spans="2:17" x14ac:dyDescent="0.3">
      <c r="B104" s="344">
        <f>'입력표(사립)'!A491</f>
        <v>98</v>
      </c>
      <c r="C104" s="197">
        <f>'입력표(사립)'!B491</f>
        <v>0</v>
      </c>
      <c r="D104" s="197">
        <f>'입력표(사립)'!C491</f>
        <v>0</v>
      </c>
      <c r="E104" s="197">
        <f>'입력표(사립)'!D491</f>
        <v>0</v>
      </c>
      <c r="F104" s="223">
        <f>'입력표(사립)'!E491</f>
        <v>0</v>
      </c>
      <c r="G104" s="406" t="str">
        <f t="shared" si="2"/>
        <v>E</v>
      </c>
      <c r="H104" s="378">
        <f>SUM(I104:Q104)</f>
        <v>0</v>
      </c>
      <c r="I104" s="226">
        <f>SUM('입력표(사립)'!F491:K491)</f>
        <v>0</v>
      </c>
      <c r="J104" s="191">
        <f>SUM('입력표(사립)'!L491:O491)</f>
        <v>0</v>
      </c>
      <c r="K104" s="191">
        <f>SUM('입력표(사립)'!P491:U491)</f>
        <v>0</v>
      </c>
      <c r="L104" s="382">
        <f>SUM('입력표(사립)'!V491:Y491)</f>
        <v>0</v>
      </c>
      <c r="M104" s="193">
        <f>SUM('입력표(사립)'!Z491)</f>
        <v>0</v>
      </c>
      <c r="N104" s="218">
        <f>SUM('입력표(사립)'!AA491)</f>
        <v>0</v>
      </c>
      <c r="O104" s="218">
        <f>SUM('입력표(사립)'!AB491)</f>
        <v>0</v>
      </c>
      <c r="P104" s="218">
        <f>SUM('입력표(사립)'!AC491)</f>
        <v>0</v>
      </c>
      <c r="Q104" s="345">
        <f>SUM('입력표(사립)'!AD491)</f>
        <v>0</v>
      </c>
    </row>
    <row r="105" spans="2:17" x14ac:dyDescent="0.3">
      <c r="B105" s="344">
        <f>'입력표(사립)'!A492</f>
        <v>99</v>
      </c>
      <c r="C105" s="197">
        <f>'입력표(사립)'!B492</f>
        <v>0</v>
      </c>
      <c r="D105" s="197">
        <f>'입력표(사립)'!C492</f>
        <v>0</v>
      </c>
      <c r="E105" s="197">
        <f>'입력표(사립)'!D492</f>
        <v>0</v>
      </c>
      <c r="F105" s="223">
        <f>'입력표(사립)'!E492</f>
        <v>0</v>
      </c>
      <c r="G105" s="406" t="str">
        <f t="shared" si="2"/>
        <v>E</v>
      </c>
      <c r="H105" s="378">
        <f>SUM(I105:Q105)</f>
        <v>0</v>
      </c>
      <c r="I105" s="226">
        <f>SUM('입력표(사립)'!F492:K492)</f>
        <v>0</v>
      </c>
      <c r="J105" s="191">
        <f>SUM('입력표(사립)'!L492:O492)</f>
        <v>0</v>
      </c>
      <c r="K105" s="191">
        <f>SUM('입력표(사립)'!P492:U492)</f>
        <v>0</v>
      </c>
      <c r="L105" s="382">
        <f>SUM('입력표(사립)'!V492:Y492)</f>
        <v>0</v>
      </c>
      <c r="M105" s="193">
        <f>SUM('입력표(사립)'!Z492)</f>
        <v>0</v>
      </c>
      <c r="N105" s="218">
        <f>SUM('입력표(사립)'!AA492)</f>
        <v>0</v>
      </c>
      <c r="O105" s="218">
        <f>SUM('입력표(사립)'!AB492)</f>
        <v>0</v>
      </c>
      <c r="P105" s="218">
        <f>SUM('입력표(사립)'!AC492)</f>
        <v>0</v>
      </c>
      <c r="Q105" s="345">
        <f>SUM('입력표(사립)'!AD492)</f>
        <v>0</v>
      </c>
    </row>
    <row r="106" spans="2:17" x14ac:dyDescent="0.3">
      <c r="B106" s="344">
        <f>'입력표(사립)'!A493</f>
        <v>100</v>
      </c>
      <c r="C106" s="197">
        <f>'입력표(사립)'!B493</f>
        <v>0</v>
      </c>
      <c r="D106" s="197">
        <f>'입력표(사립)'!C493</f>
        <v>0</v>
      </c>
      <c r="E106" s="197">
        <f>'입력표(사립)'!D493</f>
        <v>0</v>
      </c>
      <c r="F106" s="223">
        <f>'입력표(사립)'!E493</f>
        <v>0</v>
      </c>
      <c r="G106" s="406" t="str">
        <f t="shared" si="2"/>
        <v>E</v>
      </c>
      <c r="H106" s="378">
        <f>SUM(I106:Q106)</f>
        <v>0</v>
      </c>
      <c r="I106" s="226">
        <f>SUM('입력표(사립)'!F493:K493)</f>
        <v>0</v>
      </c>
      <c r="J106" s="191">
        <f>SUM('입력표(사립)'!L493:O493)</f>
        <v>0</v>
      </c>
      <c r="K106" s="191">
        <f>SUM('입력표(사립)'!P493:U493)</f>
        <v>0</v>
      </c>
      <c r="L106" s="382">
        <f>SUM('입력표(사립)'!V493:Y493)</f>
        <v>0</v>
      </c>
      <c r="M106" s="193">
        <f>SUM('입력표(사립)'!Z493)</f>
        <v>0</v>
      </c>
      <c r="N106" s="218">
        <f>SUM('입력표(사립)'!AA493)</f>
        <v>0</v>
      </c>
      <c r="O106" s="218">
        <f>SUM('입력표(사립)'!AB493)</f>
        <v>0</v>
      </c>
      <c r="P106" s="218">
        <f>SUM('입력표(사립)'!AC493)</f>
        <v>0</v>
      </c>
      <c r="Q106" s="345">
        <f>SUM('입력표(사립)'!AD493)</f>
        <v>0</v>
      </c>
    </row>
    <row r="107" spans="2:17" x14ac:dyDescent="0.3">
      <c r="B107" s="344">
        <f>'입력표(사립)'!A494</f>
        <v>101</v>
      </c>
      <c r="C107" s="197">
        <f>'입력표(사립)'!B494</f>
        <v>0</v>
      </c>
      <c r="D107" s="197">
        <f>'입력표(사립)'!C494</f>
        <v>0</v>
      </c>
      <c r="E107" s="197">
        <f>'입력표(사립)'!D494</f>
        <v>0</v>
      </c>
      <c r="F107" s="223">
        <f>'입력표(사립)'!E494</f>
        <v>0</v>
      </c>
      <c r="G107" s="406" t="str">
        <f t="shared" si="2"/>
        <v>E</v>
      </c>
      <c r="H107" s="378">
        <f>SUM(I107:Q107)</f>
        <v>0</v>
      </c>
      <c r="I107" s="226">
        <f>SUM('입력표(사립)'!F494:K494)</f>
        <v>0</v>
      </c>
      <c r="J107" s="191">
        <f>SUM('입력표(사립)'!L494:O494)</f>
        <v>0</v>
      </c>
      <c r="K107" s="191">
        <f>SUM('입력표(사립)'!P494:U494)</f>
        <v>0</v>
      </c>
      <c r="L107" s="382">
        <f>SUM('입력표(사립)'!V494:Y494)</f>
        <v>0</v>
      </c>
      <c r="M107" s="193">
        <f>SUM('입력표(사립)'!Z494)</f>
        <v>0</v>
      </c>
      <c r="N107" s="218">
        <f>SUM('입력표(사립)'!AA494)</f>
        <v>0</v>
      </c>
      <c r="O107" s="218">
        <f>SUM('입력표(사립)'!AB494)</f>
        <v>0</v>
      </c>
      <c r="P107" s="218">
        <f>SUM('입력표(사립)'!AC494)</f>
        <v>0</v>
      </c>
      <c r="Q107" s="345">
        <f>SUM('입력표(사립)'!AD494)</f>
        <v>0</v>
      </c>
    </row>
    <row r="108" spans="2:17" x14ac:dyDescent="0.3">
      <c r="B108" s="344">
        <f>'입력표(사립)'!A495</f>
        <v>102</v>
      </c>
      <c r="C108" s="197">
        <f>'입력표(사립)'!B495</f>
        <v>0</v>
      </c>
      <c r="D108" s="197">
        <f>'입력표(사립)'!C495</f>
        <v>0</v>
      </c>
      <c r="E108" s="197">
        <f>'입력표(사립)'!D495</f>
        <v>0</v>
      </c>
      <c r="F108" s="223">
        <f>'입력표(사립)'!E495</f>
        <v>0</v>
      </c>
      <c r="G108" s="406" t="str">
        <f t="shared" si="2"/>
        <v>E</v>
      </c>
      <c r="H108" s="378">
        <f>SUM(I108:Q108)</f>
        <v>0</v>
      </c>
      <c r="I108" s="226">
        <f>SUM('입력표(사립)'!F495:K495)</f>
        <v>0</v>
      </c>
      <c r="J108" s="191">
        <f>SUM('입력표(사립)'!L495:O495)</f>
        <v>0</v>
      </c>
      <c r="K108" s="191">
        <f>SUM('입력표(사립)'!P495:U495)</f>
        <v>0</v>
      </c>
      <c r="L108" s="382">
        <f>SUM('입력표(사립)'!V495:Y495)</f>
        <v>0</v>
      </c>
      <c r="M108" s="193">
        <f>SUM('입력표(사립)'!Z495)</f>
        <v>0</v>
      </c>
      <c r="N108" s="218">
        <f>SUM('입력표(사립)'!AA495)</f>
        <v>0</v>
      </c>
      <c r="O108" s="218">
        <f>SUM('입력표(사립)'!AB495)</f>
        <v>0</v>
      </c>
      <c r="P108" s="218">
        <f>SUM('입력표(사립)'!AC495)</f>
        <v>0</v>
      </c>
      <c r="Q108" s="345">
        <f>SUM('입력표(사립)'!AD495)</f>
        <v>0</v>
      </c>
    </row>
    <row r="109" spans="2:17" x14ac:dyDescent="0.3">
      <c r="B109" s="344">
        <f>'입력표(사립)'!A496</f>
        <v>103</v>
      </c>
      <c r="C109" s="197">
        <f>'입력표(사립)'!B496</f>
        <v>0</v>
      </c>
      <c r="D109" s="197">
        <f>'입력표(사립)'!C496</f>
        <v>0</v>
      </c>
      <c r="E109" s="197">
        <f>'입력표(사립)'!D496</f>
        <v>0</v>
      </c>
      <c r="F109" s="223">
        <f>'입력표(사립)'!E496</f>
        <v>0</v>
      </c>
      <c r="G109" s="406" t="str">
        <f t="shared" si="2"/>
        <v>E</v>
      </c>
      <c r="H109" s="378">
        <f>SUM(I109:Q109)</f>
        <v>0</v>
      </c>
      <c r="I109" s="226">
        <f>SUM('입력표(사립)'!F496:K496)</f>
        <v>0</v>
      </c>
      <c r="J109" s="191">
        <f>SUM('입력표(사립)'!L496:O496)</f>
        <v>0</v>
      </c>
      <c r="K109" s="191">
        <f>SUM('입력표(사립)'!P496:U496)</f>
        <v>0</v>
      </c>
      <c r="L109" s="382">
        <f>SUM('입력표(사립)'!V496:Y496)</f>
        <v>0</v>
      </c>
      <c r="M109" s="193">
        <f>SUM('입력표(사립)'!Z496)</f>
        <v>0</v>
      </c>
      <c r="N109" s="218">
        <f>SUM('입력표(사립)'!AA496)</f>
        <v>0</v>
      </c>
      <c r="O109" s="218">
        <f>SUM('입력표(사립)'!AB496)</f>
        <v>0</v>
      </c>
      <c r="P109" s="218">
        <f>SUM('입력표(사립)'!AC496)</f>
        <v>0</v>
      </c>
      <c r="Q109" s="345">
        <f>SUM('입력표(사립)'!AD496)</f>
        <v>0</v>
      </c>
    </row>
    <row r="110" spans="2:17" x14ac:dyDescent="0.3">
      <c r="B110" s="344">
        <f>'입력표(사립)'!A497</f>
        <v>104</v>
      </c>
      <c r="C110" s="197">
        <f>'입력표(사립)'!B497</f>
        <v>0</v>
      </c>
      <c r="D110" s="197">
        <f>'입력표(사립)'!C497</f>
        <v>0</v>
      </c>
      <c r="E110" s="197">
        <f>'입력표(사립)'!D497</f>
        <v>0</v>
      </c>
      <c r="F110" s="223">
        <f>'입력표(사립)'!E497</f>
        <v>0</v>
      </c>
      <c r="G110" s="406" t="str">
        <f t="shared" si="2"/>
        <v>E</v>
      </c>
      <c r="H110" s="378">
        <f>SUM(I110:Q110)</f>
        <v>0</v>
      </c>
      <c r="I110" s="226">
        <f>SUM('입력표(사립)'!F497:K497)</f>
        <v>0</v>
      </c>
      <c r="J110" s="191">
        <f>SUM('입력표(사립)'!L497:O497)</f>
        <v>0</v>
      </c>
      <c r="K110" s="191">
        <f>SUM('입력표(사립)'!P497:U497)</f>
        <v>0</v>
      </c>
      <c r="L110" s="382">
        <f>SUM('입력표(사립)'!V497:Y497)</f>
        <v>0</v>
      </c>
      <c r="M110" s="193">
        <f>SUM('입력표(사립)'!Z497)</f>
        <v>0</v>
      </c>
      <c r="N110" s="218">
        <f>SUM('입력표(사립)'!AA497)</f>
        <v>0</v>
      </c>
      <c r="O110" s="218">
        <f>SUM('입력표(사립)'!AB497)</f>
        <v>0</v>
      </c>
      <c r="P110" s="218">
        <f>SUM('입력표(사립)'!AC497)</f>
        <v>0</v>
      </c>
      <c r="Q110" s="345">
        <f>SUM('입력표(사립)'!AD497)</f>
        <v>0</v>
      </c>
    </row>
    <row r="111" spans="2:17" x14ac:dyDescent="0.3">
      <c r="B111" s="344">
        <f>'입력표(사립)'!A498</f>
        <v>105</v>
      </c>
      <c r="C111" s="197">
        <f>'입력표(사립)'!B498</f>
        <v>0</v>
      </c>
      <c r="D111" s="197">
        <f>'입력표(사립)'!C498</f>
        <v>0</v>
      </c>
      <c r="E111" s="197">
        <f>'입력표(사립)'!D498</f>
        <v>0</v>
      </c>
      <c r="F111" s="223">
        <f>'입력표(사립)'!E498</f>
        <v>0</v>
      </c>
      <c r="G111" s="406" t="str">
        <f t="shared" si="2"/>
        <v>E</v>
      </c>
      <c r="H111" s="378">
        <f>SUM(I111:Q111)</f>
        <v>0</v>
      </c>
      <c r="I111" s="226">
        <f>SUM('입력표(사립)'!F498:K498)</f>
        <v>0</v>
      </c>
      <c r="J111" s="191">
        <f>SUM('입력표(사립)'!L498:O498)</f>
        <v>0</v>
      </c>
      <c r="K111" s="191">
        <f>SUM('입력표(사립)'!P498:U498)</f>
        <v>0</v>
      </c>
      <c r="L111" s="382">
        <f>SUM('입력표(사립)'!V498:Y498)</f>
        <v>0</v>
      </c>
      <c r="M111" s="193">
        <f>SUM('입력표(사립)'!Z498)</f>
        <v>0</v>
      </c>
      <c r="N111" s="218">
        <f>SUM('입력표(사립)'!AA498)</f>
        <v>0</v>
      </c>
      <c r="O111" s="218">
        <f>SUM('입력표(사립)'!AB498)</f>
        <v>0</v>
      </c>
      <c r="P111" s="218">
        <f>SUM('입력표(사립)'!AC498)</f>
        <v>0</v>
      </c>
      <c r="Q111" s="345">
        <f>SUM('입력표(사립)'!AD498)</f>
        <v>0</v>
      </c>
    </row>
    <row r="112" spans="2:17" x14ac:dyDescent="0.3">
      <c r="B112" s="344">
        <f>'입력표(사립)'!A499</f>
        <v>106</v>
      </c>
      <c r="C112" s="197">
        <f>'입력표(사립)'!B499</f>
        <v>0</v>
      </c>
      <c r="D112" s="197">
        <f>'입력표(사립)'!C499</f>
        <v>0</v>
      </c>
      <c r="E112" s="197">
        <f>'입력표(사립)'!D499</f>
        <v>0</v>
      </c>
      <c r="F112" s="223">
        <f>'입력표(사립)'!E499</f>
        <v>0</v>
      </c>
      <c r="G112" s="406" t="str">
        <f t="shared" si="2"/>
        <v>E</v>
      </c>
      <c r="H112" s="378">
        <f>SUM(I112:Q112)</f>
        <v>0</v>
      </c>
      <c r="I112" s="226">
        <f>SUM('입력표(사립)'!F499:K499)</f>
        <v>0</v>
      </c>
      <c r="J112" s="191">
        <f>SUM('입력표(사립)'!L499:O499)</f>
        <v>0</v>
      </c>
      <c r="K112" s="191">
        <f>SUM('입력표(사립)'!P499:U499)</f>
        <v>0</v>
      </c>
      <c r="L112" s="382">
        <f>SUM('입력표(사립)'!V499:Y499)</f>
        <v>0</v>
      </c>
      <c r="M112" s="193">
        <f>SUM('입력표(사립)'!Z499)</f>
        <v>0</v>
      </c>
      <c r="N112" s="218">
        <f>SUM('입력표(사립)'!AA499)</f>
        <v>0</v>
      </c>
      <c r="O112" s="218">
        <f>SUM('입력표(사립)'!AB499)</f>
        <v>0</v>
      </c>
      <c r="P112" s="218">
        <f>SUM('입력표(사립)'!AC499)</f>
        <v>0</v>
      </c>
      <c r="Q112" s="345">
        <f>SUM('입력표(사립)'!AD499)</f>
        <v>0</v>
      </c>
    </row>
    <row r="113" spans="2:17" x14ac:dyDescent="0.3">
      <c r="B113" s="344">
        <f>'입력표(사립)'!A500</f>
        <v>107</v>
      </c>
      <c r="C113" s="197">
        <f>'입력표(사립)'!B500</f>
        <v>0</v>
      </c>
      <c r="D113" s="197">
        <f>'입력표(사립)'!C500</f>
        <v>0</v>
      </c>
      <c r="E113" s="197">
        <f>'입력표(사립)'!D500</f>
        <v>0</v>
      </c>
      <c r="F113" s="223">
        <f>'입력표(사립)'!E500</f>
        <v>0</v>
      </c>
      <c r="G113" s="406" t="str">
        <f t="shared" si="2"/>
        <v>E</v>
      </c>
      <c r="H113" s="378">
        <f>SUM(I113:Q113)</f>
        <v>0</v>
      </c>
      <c r="I113" s="226">
        <f>SUM('입력표(사립)'!F500:K500)</f>
        <v>0</v>
      </c>
      <c r="J113" s="191">
        <f>SUM('입력표(사립)'!L500:O500)</f>
        <v>0</v>
      </c>
      <c r="K113" s="191">
        <f>SUM('입력표(사립)'!P500:U500)</f>
        <v>0</v>
      </c>
      <c r="L113" s="382">
        <f>SUM('입력표(사립)'!V500:Y500)</f>
        <v>0</v>
      </c>
      <c r="M113" s="193">
        <f>SUM('입력표(사립)'!Z500)</f>
        <v>0</v>
      </c>
      <c r="N113" s="218">
        <f>SUM('입력표(사립)'!AA500)</f>
        <v>0</v>
      </c>
      <c r="O113" s="218">
        <f>SUM('입력표(사립)'!AB500)</f>
        <v>0</v>
      </c>
      <c r="P113" s="218">
        <f>SUM('입력표(사립)'!AC500)</f>
        <v>0</v>
      </c>
      <c r="Q113" s="345">
        <f>SUM('입력표(사립)'!AD500)</f>
        <v>0</v>
      </c>
    </row>
    <row r="114" spans="2:17" x14ac:dyDescent="0.3">
      <c r="B114" s="344">
        <f>'입력표(사립)'!A501</f>
        <v>108</v>
      </c>
      <c r="C114" s="197">
        <f>'입력표(사립)'!B501</f>
        <v>0</v>
      </c>
      <c r="D114" s="197">
        <f>'입력표(사립)'!C501</f>
        <v>0</v>
      </c>
      <c r="E114" s="197">
        <f>'입력표(사립)'!D501</f>
        <v>0</v>
      </c>
      <c r="F114" s="223">
        <f>'입력표(사립)'!E501</f>
        <v>0</v>
      </c>
      <c r="G114" s="406" t="str">
        <f t="shared" si="2"/>
        <v>E</v>
      </c>
      <c r="H114" s="378">
        <f>SUM(I114:Q114)</f>
        <v>0</v>
      </c>
      <c r="I114" s="226">
        <f>SUM('입력표(사립)'!F501:K501)</f>
        <v>0</v>
      </c>
      <c r="J114" s="191">
        <f>SUM('입력표(사립)'!L501:O501)</f>
        <v>0</v>
      </c>
      <c r="K114" s="191">
        <f>SUM('입력표(사립)'!P501:U501)</f>
        <v>0</v>
      </c>
      <c r="L114" s="382">
        <f>SUM('입력표(사립)'!V501:Y501)</f>
        <v>0</v>
      </c>
      <c r="M114" s="193">
        <f>SUM('입력표(사립)'!Z501)</f>
        <v>0</v>
      </c>
      <c r="N114" s="218">
        <f>SUM('입력표(사립)'!AA501)</f>
        <v>0</v>
      </c>
      <c r="O114" s="218">
        <f>SUM('입력표(사립)'!AB501)</f>
        <v>0</v>
      </c>
      <c r="P114" s="218">
        <f>SUM('입력표(사립)'!AC501)</f>
        <v>0</v>
      </c>
      <c r="Q114" s="345">
        <f>SUM('입력표(사립)'!AD501)</f>
        <v>0</v>
      </c>
    </row>
    <row r="115" spans="2:17" x14ac:dyDescent="0.3">
      <c r="B115" s="344">
        <f>'입력표(사립)'!A502</f>
        <v>109</v>
      </c>
      <c r="C115" s="197">
        <f>'입력표(사립)'!B502</f>
        <v>0</v>
      </c>
      <c r="D115" s="197">
        <f>'입력표(사립)'!C502</f>
        <v>0</v>
      </c>
      <c r="E115" s="197">
        <f>'입력표(사립)'!D502</f>
        <v>0</v>
      </c>
      <c r="F115" s="223">
        <f>'입력표(사립)'!E502</f>
        <v>0</v>
      </c>
      <c r="G115" s="406" t="str">
        <f t="shared" si="2"/>
        <v>E</v>
      </c>
      <c r="H115" s="378">
        <f>SUM(I115:Q115)</f>
        <v>0</v>
      </c>
      <c r="I115" s="226">
        <f>SUM('입력표(사립)'!F502:K502)</f>
        <v>0</v>
      </c>
      <c r="J115" s="191">
        <f>SUM('입력표(사립)'!L502:O502)</f>
        <v>0</v>
      </c>
      <c r="K115" s="191">
        <f>SUM('입력표(사립)'!P502:U502)</f>
        <v>0</v>
      </c>
      <c r="L115" s="382">
        <f>SUM('입력표(사립)'!V502:Y502)</f>
        <v>0</v>
      </c>
      <c r="M115" s="193">
        <f>SUM('입력표(사립)'!Z502)</f>
        <v>0</v>
      </c>
      <c r="N115" s="218">
        <f>SUM('입력표(사립)'!AA502)</f>
        <v>0</v>
      </c>
      <c r="O115" s="218">
        <f>SUM('입력표(사립)'!AB502)</f>
        <v>0</v>
      </c>
      <c r="P115" s="218">
        <f>SUM('입력표(사립)'!AC502)</f>
        <v>0</v>
      </c>
      <c r="Q115" s="345">
        <f>SUM('입력표(사립)'!AD502)</f>
        <v>0</v>
      </c>
    </row>
    <row r="116" spans="2:17" x14ac:dyDescent="0.3">
      <c r="B116" s="344">
        <f>'입력표(사립)'!A503</f>
        <v>110</v>
      </c>
      <c r="C116" s="197">
        <f>'입력표(사립)'!B503</f>
        <v>0</v>
      </c>
      <c r="D116" s="197">
        <f>'입력표(사립)'!C503</f>
        <v>0</v>
      </c>
      <c r="E116" s="197">
        <f>'입력표(사립)'!D503</f>
        <v>0</v>
      </c>
      <c r="F116" s="223">
        <f>'입력표(사립)'!E503</f>
        <v>0</v>
      </c>
      <c r="G116" s="406" t="str">
        <f t="shared" si="2"/>
        <v>E</v>
      </c>
      <c r="H116" s="378">
        <f>SUM(I116:Q116)</f>
        <v>0</v>
      </c>
      <c r="I116" s="226">
        <f>SUM('입력표(사립)'!F503:K503)</f>
        <v>0</v>
      </c>
      <c r="J116" s="191">
        <f>SUM('입력표(사립)'!L503:O503)</f>
        <v>0</v>
      </c>
      <c r="K116" s="191">
        <f>SUM('입력표(사립)'!P503:U503)</f>
        <v>0</v>
      </c>
      <c r="L116" s="382">
        <f>SUM('입력표(사립)'!V503:Y503)</f>
        <v>0</v>
      </c>
      <c r="M116" s="193">
        <f>SUM('입력표(사립)'!Z503)</f>
        <v>0</v>
      </c>
      <c r="N116" s="218">
        <f>SUM('입력표(사립)'!AA503)</f>
        <v>0</v>
      </c>
      <c r="O116" s="218">
        <f>SUM('입력표(사립)'!AB503)</f>
        <v>0</v>
      </c>
      <c r="P116" s="218">
        <f>SUM('입력표(사립)'!AC503)</f>
        <v>0</v>
      </c>
      <c r="Q116" s="345">
        <f>SUM('입력표(사립)'!AD503)</f>
        <v>0</v>
      </c>
    </row>
    <row r="117" spans="2:17" x14ac:dyDescent="0.3">
      <c r="B117" s="344">
        <f>'입력표(사립)'!A504</f>
        <v>111</v>
      </c>
      <c r="C117" s="197">
        <f>'입력표(사립)'!B504</f>
        <v>0</v>
      </c>
      <c r="D117" s="197">
        <f>'입력표(사립)'!C504</f>
        <v>0</v>
      </c>
      <c r="E117" s="197">
        <f>'입력표(사립)'!D504</f>
        <v>0</v>
      </c>
      <c r="F117" s="223">
        <f>'입력표(사립)'!E504</f>
        <v>0</v>
      </c>
      <c r="G117" s="406" t="str">
        <f t="shared" si="2"/>
        <v>E</v>
      </c>
      <c r="H117" s="378">
        <f>SUM(I117:Q117)</f>
        <v>0</v>
      </c>
      <c r="I117" s="226">
        <f>SUM('입력표(사립)'!F504:K504)</f>
        <v>0</v>
      </c>
      <c r="J117" s="191">
        <f>SUM('입력표(사립)'!L504:O504)</f>
        <v>0</v>
      </c>
      <c r="K117" s="191">
        <f>SUM('입력표(사립)'!P504:U504)</f>
        <v>0</v>
      </c>
      <c r="L117" s="382">
        <f>SUM('입력표(사립)'!V504:Y504)</f>
        <v>0</v>
      </c>
      <c r="M117" s="193">
        <f>SUM('입력표(사립)'!Z504)</f>
        <v>0</v>
      </c>
      <c r="N117" s="218">
        <f>SUM('입력표(사립)'!AA504)</f>
        <v>0</v>
      </c>
      <c r="O117" s="218">
        <f>SUM('입력표(사립)'!AB504)</f>
        <v>0</v>
      </c>
      <c r="P117" s="218">
        <f>SUM('입력표(사립)'!AC504)</f>
        <v>0</v>
      </c>
      <c r="Q117" s="345">
        <f>SUM('입력표(사립)'!AD504)</f>
        <v>0</v>
      </c>
    </row>
    <row r="118" spans="2:17" x14ac:dyDescent="0.3">
      <c r="B118" s="344">
        <f>'입력표(사립)'!A505</f>
        <v>112</v>
      </c>
      <c r="C118" s="197">
        <f>'입력표(사립)'!B505</f>
        <v>0</v>
      </c>
      <c r="D118" s="197">
        <f>'입력표(사립)'!C505</f>
        <v>0</v>
      </c>
      <c r="E118" s="197">
        <f>'입력표(사립)'!D505</f>
        <v>0</v>
      </c>
      <c r="F118" s="223">
        <f>'입력표(사립)'!E505</f>
        <v>0</v>
      </c>
      <c r="G118" s="406" t="str">
        <f t="shared" si="2"/>
        <v>E</v>
      </c>
      <c r="H118" s="378">
        <f>SUM(I118:Q118)</f>
        <v>0</v>
      </c>
      <c r="I118" s="226">
        <f>SUM('입력표(사립)'!F505:K505)</f>
        <v>0</v>
      </c>
      <c r="J118" s="191">
        <f>SUM('입력표(사립)'!L505:O505)</f>
        <v>0</v>
      </c>
      <c r="K118" s="191">
        <f>SUM('입력표(사립)'!P505:U505)</f>
        <v>0</v>
      </c>
      <c r="L118" s="382">
        <f>SUM('입력표(사립)'!V505:Y505)</f>
        <v>0</v>
      </c>
      <c r="M118" s="193">
        <f>SUM('입력표(사립)'!Z505)</f>
        <v>0</v>
      </c>
      <c r="N118" s="218">
        <f>SUM('입력표(사립)'!AA505)</f>
        <v>0</v>
      </c>
      <c r="O118" s="218">
        <f>SUM('입력표(사립)'!AB505)</f>
        <v>0</v>
      </c>
      <c r="P118" s="218">
        <f>SUM('입력표(사립)'!AC505)</f>
        <v>0</v>
      </c>
      <c r="Q118" s="345">
        <f>SUM('입력표(사립)'!AD505)</f>
        <v>0</v>
      </c>
    </row>
    <row r="119" spans="2:17" x14ac:dyDescent="0.3">
      <c r="B119" s="344">
        <f>'입력표(사립)'!A506</f>
        <v>113</v>
      </c>
      <c r="C119" s="197">
        <f>'입력표(사립)'!B506</f>
        <v>0</v>
      </c>
      <c r="D119" s="197">
        <f>'입력표(사립)'!C506</f>
        <v>0</v>
      </c>
      <c r="E119" s="197">
        <f>'입력표(사립)'!D506</f>
        <v>0</v>
      </c>
      <c r="F119" s="223">
        <f>'입력표(사립)'!E506</f>
        <v>0</v>
      </c>
      <c r="G119" s="406" t="str">
        <f t="shared" si="2"/>
        <v>E</v>
      </c>
      <c r="H119" s="378">
        <f>SUM(I119:Q119)</f>
        <v>0</v>
      </c>
      <c r="I119" s="226">
        <f>SUM('입력표(사립)'!F506:K506)</f>
        <v>0</v>
      </c>
      <c r="J119" s="191">
        <f>SUM('입력표(사립)'!L506:O506)</f>
        <v>0</v>
      </c>
      <c r="K119" s="191">
        <f>SUM('입력표(사립)'!P506:U506)</f>
        <v>0</v>
      </c>
      <c r="L119" s="382">
        <f>SUM('입력표(사립)'!V506:Y506)</f>
        <v>0</v>
      </c>
      <c r="M119" s="193">
        <f>SUM('입력표(사립)'!Z506)</f>
        <v>0</v>
      </c>
      <c r="N119" s="218">
        <f>SUM('입력표(사립)'!AA506)</f>
        <v>0</v>
      </c>
      <c r="O119" s="218">
        <f>SUM('입력표(사립)'!AB506)</f>
        <v>0</v>
      </c>
      <c r="P119" s="218">
        <f>SUM('입력표(사립)'!AC506)</f>
        <v>0</v>
      </c>
      <c r="Q119" s="345">
        <f>SUM('입력표(사립)'!AD506)</f>
        <v>0</v>
      </c>
    </row>
    <row r="120" spans="2:17" x14ac:dyDescent="0.3">
      <c r="B120" s="344">
        <f>'입력표(사립)'!A507</f>
        <v>114</v>
      </c>
      <c r="C120" s="197">
        <f>'입력표(사립)'!B507</f>
        <v>0</v>
      </c>
      <c r="D120" s="197">
        <f>'입력표(사립)'!C507</f>
        <v>0</v>
      </c>
      <c r="E120" s="197">
        <f>'입력표(사립)'!D507</f>
        <v>0</v>
      </c>
      <c r="F120" s="223">
        <f>'입력표(사립)'!E507</f>
        <v>0</v>
      </c>
      <c r="G120" s="406" t="str">
        <f t="shared" si="2"/>
        <v>E</v>
      </c>
      <c r="H120" s="378">
        <f>SUM(I120:Q120)</f>
        <v>0</v>
      </c>
      <c r="I120" s="226">
        <f>SUM('입력표(사립)'!F507:K507)</f>
        <v>0</v>
      </c>
      <c r="J120" s="191">
        <f>SUM('입력표(사립)'!L507:O507)</f>
        <v>0</v>
      </c>
      <c r="K120" s="191">
        <f>SUM('입력표(사립)'!P507:U507)</f>
        <v>0</v>
      </c>
      <c r="L120" s="382">
        <f>SUM('입력표(사립)'!V507:Y507)</f>
        <v>0</v>
      </c>
      <c r="M120" s="193">
        <f>SUM('입력표(사립)'!Z507)</f>
        <v>0</v>
      </c>
      <c r="N120" s="218">
        <f>SUM('입력표(사립)'!AA507)</f>
        <v>0</v>
      </c>
      <c r="O120" s="218">
        <f>SUM('입력표(사립)'!AB507)</f>
        <v>0</v>
      </c>
      <c r="P120" s="218">
        <f>SUM('입력표(사립)'!AC507)</f>
        <v>0</v>
      </c>
      <c r="Q120" s="345">
        <f>SUM('입력표(사립)'!AD507)</f>
        <v>0</v>
      </c>
    </row>
    <row r="121" spans="2:17" x14ac:dyDescent="0.3">
      <c r="B121" s="344">
        <f>'입력표(사립)'!A508</f>
        <v>115</v>
      </c>
      <c r="C121" s="197">
        <f>'입력표(사립)'!B508</f>
        <v>0</v>
      </c>
      <c r="D121" s="197">
        <f>'입력표(사립)'!C508</f>
        <v>0</v>
      </c>
      <c r="E121" s="197">
        <f>'입력표(사립)'!D508</f>
        <v>0</v>
      </c>
      <c r="F121" s="223">
        <f>'입력표(사립)'!E508</f>
        <v>0</v>
      </c>
      <c r="G121" s="406" t="str">
        <f t="shared" si="2"/>
        <v>E</v>
      </c>
      <c r="H121" s="378">
        <f>SUM(I121:Q121)</f>
        <v>0</v>
      </c>
      <c r="I121" s="226">
        <f>SUM('입력표(사립)'!F508:K508)</f>
        <v>0</v>
      </c>
      <c r="J121" s="191">
        <f>SUM('입력표(사립)'!L508:O508)</f>
        <v>0</v>
      </c>
      <c r="K121" s="191">
        <f>SUM('입력표(사립)'!P508:U508)</f>
        <v>0</v>
      </c>
      <c r="L121" s="382">
        <f>SUM('입력표(사립)'!V508:Y508)</f>
        <v>0</v>
      </c>
      <c r="M121" s="193">
        <f>SUM('입력표(사립)'!Z508)</f>
        <v>0</v>
      </c>
      <c r="N121" s="218">
        <f>SUM('입력표(사립)'!AA508)</f>
        <v>0</v>
      </c>
      <c r="O121" s="218">
        <f>SUM('입력표(사립)'!AB508)</f>
        <v>0</v>
      </c>
      <c r="P121" s="218">
        <f>SUM('입력표(사립)'!AC508)</f>
        <v>0</v>
      </c>
      <c r="Q121" s="345">
        <f>SUM('입력표(사립)'!AD508)</f>
        <v>0</v>
      </c>
    </row>
    <row r="122" spans="2:17" x14ac:dyDescent="0.3">
      <c r="B122" s="344">
        <f>'입력표(사립)'!A509</f>
        <v>116</v>
      </c>
      <c r="C122" s="197">
        <f>'입력표(사립)'!B509</f>
        <v>0</v>
      </c>
      <c r="D122" s="197">
        <f>'입력표(사립)'!C509</f>
        <v>0</v>
      </c>
      <c r="E122" s="197">
        <f>'입력표(사립)'!D509</f>
        <v>0</v>
      </c>
      <c r="F122" s="223">
        <f>'입력표(사립)'!E509</f>
        <v>0</v>
      </c>
      <c r="G122" s="406" t="str">
        <f t="shared" si="2"/>
        <v>E</v>
      </c>
      <c r="H122" s="378">
        <f>SUM(I122:Q122)</f>
        <v>0</v>
      </c>
      <c r="I122" s="226">
        <f>SUM('입력표(사립)'!F509:K509)</f>
        <v>0</v>
      </c>
      <c r="J122" s="191">
        <f>SUM('입력표(사립)'!L509:O509)</f>
        <v>0</v>
      </c>
      <c r="K122" s="191">
        <f>SUM('입력표(사립)'!P509:U509)</f>
        <v>0</v>
      </c>
      <c r="L122" s="382">
        <f>SUM('입력표(사립)'!V509:Y509)</f>
        <v>0</v>
      </c>
      <c r="M122" s="193">
        <f>SUM('입력표(사립)'!Z509)</f>
        <v>0</v>
      </c>
      <c r="N122" s="218">
        <f>SUM('입력표(사립)'!AA509)</f>
        <v>0</v>
      </c>
      <c r="O122" s="218">
        <f>SUM('입력표(사립)'!AB509)</f>
        <v>0</v>
      </c>
      <c r="P122" s="218">
        <f>SUM('입력표(사립)'!AC509)</f>
        <v>0</v>
      </c>
      <c r="Q122" s="345">
        <f>SUM('입력표(사립)'!AD509)</f>
        <v>0</v>
      </c>
    </row>
    <row r="123" spans="2:17" x14ac:dyDescent="0.3">
      <c r="B123" s="344">
        <f>'입력표(사립)'!A510</f>
        <v>117</v>
      </c>
      <c r="C123" s="197">
        <f>'입력표(사립)'!B510</f>
        <v>0</v>
      </c>
      <c r="D123" s="197">
        <f>'입력표(사립)'!C510</f>
        <v>0</v>
      </c>
      <c r="E123" s="197">
        <f>'입력표(사립)'!D510</f>
        <v>0</v>
      </c>
      <c r="F123" s="223">
        <f>'입력표(사립)'!E510</f>
        <v>0</v>
      </c>
      <c r="G123" s="406" t="str">
        <f t="shared" si="2"/>
        <v>E</v>
      </c>
      <c r="H123" s="378">
        <f>SUM(I123:Q123)</f>
        <v>0</v>
      </c>
      <c r="I123" s="226">
        <f>SUM('입력표(사립)'!F510:K510)</f>
        <v>0</v>
      </c>
      <c r="J123" s="191">
        <f>SUM('입력표(사립)'!L510:O510)</f>
        <v>0</v>
      </c>
      <c r="K123" s="191">
        <f>SUM('입력표(사립)'!P510:U510)</f>
        <v>0</v>
      </c>
      <c r="L123" s="382">
        <f>SUM('입력표(사립)'!V510:Y510)</f>
        <v>0</v>
      </c>
      <c r="M123" s="193">
        <f>SUM('입력표(사립)'!Z510)</f>
        <v>0</v>
      </c>
      <c r="N123" s="218">
        <f>SUM('입력표(사립)'!AA510)</f>
        <v>0</v>
      </c>
      <c r="O123" s="218">
        <f>SUM('입력표(사립)'!AB510)</f>
        <v>0</v>
      </c>
      <c r="P123" s="218">
        <f>SUM('입력표(사립)'!AC510)</f>
        <v>0</v>
      </c>
      <c r="Q123" s="345">
        <f>SUM('입력표(사립)'!AD510)</f>
        <v>0</v>
      </c>
    </row>
    <row r="124" spans="2:17" x14ac:dyDescent="0.3">
      <c r="B124" s="344">
        <f>'입력표(사립)'!A511</f>
        <v>118</v>
      </c>
      <c r="C124" s="197">
        <f>'입력표(사립)'!B511</f>
        <v>0</v>
      </c>
      <c r="D124" s="197">
        <f>'입력표(사립)'!C511</f>
        <v>0</v>
      </c>
      <c r="E124" s="197">
        <f>'입력표(사립)'!D511</f>
        <v>0</v>
      </c>
      <c r="F124" s="223">
        <f>'입력표(사립)'!E511</f>
        <v>0</v>
      </c>
      <c r="G124" s="406" t="str">
        <f t="shared" si="2"/>
        <v>E</v>
      </c>
      <c r="H124" s="378">
        <f>SUM(I124:Q124)</f>
        <v>0</v>
      </c>
      <c r="I124" s="226">
        <f>SUM('입력표(사립)'!F511:K511)</f>
        <v>0</v>
      </c>
      <c r="J124" s="191">
        <f>SUM('입력표(사립)'!L511:O511)</f>
        <v>0</v>
      </c>
      <c r="K124" s="191">
        <f>SUM('입력표(사립)'!P511:U511)</f>
        <v>0</v>
      </c>
      <c r="L124" s="382">
        <f>SUM('입력표(사립)'!V511:Y511)</f>
        <v>0</v>
      </c>
      <c r="M124" s="193">
        <f>SUM('입력표(사립)'!Z511)</f>
        <v>0</v>
      </c>
      <c r="N124" s="218">
        <f>SUM('입력표(사립)'!AA511)</f>
        <v>0</v>
      </c>
      <c r="O124" s="218">
        <f>SUM('입력표(사립)'!AB511)</f>
        <v>0</v>
      </c>
      <c r="P124" s="218">
        <f>SUM('입력표(사립)'!AC511)</f>
        <v>0</v>
      </c>
      <c r="Q124" s="345">
        <f>SUM('입력표(사립)'!AD511)</f>
        <v>0</v>
      </c>
    </row>
    <row r="125" spans="2:17" x14ac:dyDescent="0.3">
      <c r="B125" s="344">
        <f>'입력표(사립)'!A512</f>
        <v>119</v>
      </c>
      <c r="C125" s="197">
        <f>'입력표(사립)'!B512</f>
        <v>0</v>
      </c>
      <c r="D125" s="197">
        <f>'입력표(사립)'!C512</f>
        <v>0</v>
      </c>
      <c r="E125" s="197">
        <f>'입력표(사립)'!D512</f>
        <v>0</v>
      </c>
      <c r="F125" s="223">
        <f>'입력표(사립)'!E512</f>
        <v>0</v>
      </c>
      <c r="G125" s="406" t="str">
        <f t="shared" si="2"/>
        <v>E</v>
      </c>
      <c r="H125" s="378">
        <f>SUM(I125:Q125)</f>
        <v>0</v>
      </c>
      <c r="I125" s="226">
        <f>SUM('입력표(사립)'!F512:K512)</f>
        <v>0</v>
      </c>
      <c r="J125" s="191">
        <f>SUM('입력표(사립)'!L512:O512)</f>
        <v>0</v>
      </c>
      <c r="K125" s="191">
        <f>SUM('입력표(사립)'!P512:U512)</f>
        <v>0</v>
      </c>
      <c r="L125" s="382">
        <f>SUM('입력표(사립)'!V512:Y512)</f>
        <v>0</v>
      </c>
      <c r="M125" s="193">
        <f>SUM('입력표(사립)'!Z512)</f>
        <v>0</v>
      </c>
      <c r="N125" s="218">
        <f>SUM('입력표(사립)'!AA512)</f>
        <v>0</v>
      </c>
      <c r="O125" s="218">
        <f>SUM('입력표(사립)'!AB512)</f>
        <v>0</v>
      </c>
      <c r="P125" s="218">
        <f>SUM('입력표(사립)'!AC512)</f>
        <v>0</v>
      </c>
      <c r="Q125" s="345">
        <f>SUM('입력표(사립)'!AD512)</f>
        <v>0</v>
      </c>
    </row>
    <row r="126" spans="2:17" x14ac:dyDescent="0.3">
      <c r="B126" s="344">
        <f>'입력표(사립)'!A513</f>
        <v>120</v>
      </c>
      <c r="C126" s="197">
        <f>'입력표(사립)'!B513</f>
        <v>0</v>
      </c>
      <c r="D126" s="197">
        <f>'입력표(사립)'!C513</f>
        <v>0</v>
      </c>
      <c r="E126" s="197">
        <f>'입력표(사립)'!D513</f>
        <v>0</v>
      </c>
      <c r="F126" s="223">
        <f>'입력표(사립)'!E513</f>
        <v>0</v>
      </c>
      <c r="G126" s="406" t="str">
        <f t="shared" si="2"/>
        <v>E</v>
      </c>
      <c r="H126" s="378">
        <f>SUM(I126:Q126)</f>
        <v>0</v>
      </c>
      <c r="I126" s="226">
        <f>SUM('입력표(사립)'!F513:K513)</f>
        <v>0</v>
      </c>
      <c r="J126" s="191">
        <f>SUM('입력표(사립)'!L513:O513)</f>
        <v>0</v>
      </c>
      <c r="K126" s="191">
        <f>SUM('입력표(사립)'!P513:U513)</f>
        <v>0</v>
      </c>
      <c r="L126" s="382">
        <f>SUM('입력표(사립)'!V513:Y513)</f>
        <v>0</v>
      </c>
      <c r="M126" s="193">
        <f>SUM('입력표(사립)'!Z513)</f>
        <v>0</v>
      </c>
      <c r="N126" s="218">
        <f>SUM('입력표(사립)'!AA513)</f>
        <v>0</v>
      </c>
      <c r="O126" s="218">
        <f>SUM('입력표(사립)'!AB513)</f>
        <v>0</v>
      </c>
      <c r="P126" s="218">
        <f>SUM('입력표(사립)'!AC513)</f>
        <v>0</v>
      </c>
      <c r="Q126" s="345">
        <f>SUM('입력표(사립)'!AD513)</f>
        <v>0</v>
      </c>
    </row>
    <row r="127" spans="2:17" x14ac:dyDescent="0.3">
      <c r="B127" s="344">
        <f>'입력표(사립)'!A514</f>
        <v>121</v>
      </c>
      <c r="C127" s="197">
        <f>'입력표(사립)'!B514</f>
        <v>0</v>
      </c>
      <c r="D127" s="197">
        <f>'입력표(사립)'!C514</f>
        <v>0</v>
      </c>
      <c r="E127" s="197">
        <f>'입력표(사립)'!D514</f>
        <v>0</v>
      </c>
      <c r="F127" s="223">
        <f>'입력표(사립)'!E514</f>
        <v>0</v>
      </c>
      <c r="G127" s="406" t="str">
        <f t="shared" si="2"/>
        <v>E</v>
      </c>
      <c r="H127" s="378">
        <f>SUM(I127:Q127)</f>
        <v>0</v>
      </c>
      <c r="I127" s="226">
        <f>SUM('입력표(사립)'!F514:K514)</f>
        <v>0</v>
      </c>
      <c r="J127" s="191">
        <f>SUM('입력표(사립)'!L514:O514)</f>
        <v>0</v>
      </c>
      <c r="K127" s="191">
        <f>SUM('입력표(사립)'!P514:U514)</f>
        <v>0</v>
      </c>
      <c r="L127" s="382">
        <f>SUM('입력표(사립)'!V514:Y514)</f>
        <v>0</v>
      </c>
      <c r="M127" s="193">
        <f>SUM('입력표(사립)'!Z514)</f>
        <v>0</v>
      </c>
      <c r="N127" s="218">
        <f>SUM('입력표(사립)'!AA514)</f>
        <v>0</v>
      </c>
      <c r="O127" s="218">
        <f>SUM('입력표(사립)'!AB514)</f>
        <v>0</v>
      </c>
      <c r="P127" s="218">
        <f>SUM('입력표(사립)'!AC514)</f>
        <v>0</v>
      </c>
      <c r="Q127" s="345">
        <f>SUM('입력표(사립)'!AD514)</f>
        <v>0</v>
      </c>
    </row>
    <row r="128" spans="2:17" x14ac:dyDescent="0.3">
      <c r="B128" s="344">
        <f>'입력표(사립)'!A515</f>
        <v>122</v>
      </c>
      <c r="C128" s="197">
        <f>'입력표(사립)'!B515</f>
        <v>0</v>
      </c>
      <c r="D128" s="197">
        <f>'입력표(사립)'!C515</f>
        <v>0</v>
      </c>
      <c r="E128" s="197">
        <f>'입력표(사립)'!D515</f>
        <v>0</v>
      </c>
      <c r="F128" s="223">
        <f>'입력표(사립)'!E515</f>
        <v>0</v>
      </c>
      <c r="G128" s="406" t="str">
        <f t="shared" si="2"/>
        <v>E</v>
      </c>
      <c r="H128" s="378">
        <f>SUM(I128:Q128)</f>
        <v>0</v>
      </c>
      <c r="I128" s="226">
        <f>SUM('입력표(사립)'!F515:K515)</f>
        <v>0</v>
      </c>
      <c r="J128" s="191">
        <f>SUM('입력표(사립)'!L515:O515)</f>
        <v>0</v>
      </c>
      <c r="K128" s="191">
        <f>SUM('입력표(사립)'!P515:U515)</f>
        <v>0</v>
      </c>
      <c r="L128" s="382">
        <f>SUM('입력표(사립)'!V515:Y515)</f>
        <v>0</v>
      </c>
      <c r="M128" s="193">
        <f>SUM('입력표(사립)'!Z515)</f>
        <v>0</v>
      </c>
      <c r="N128" s="218">
        <f>SUM('입력표(사립)'!AA515)</f>
        <v>0</v>
      </c>
      <c r="O128" s="218">
        <f>SUM('입력표(사립)'!AB515)</f>
        <v>0</v>
      </c>
      <c r="P128" s="218">
        <f>SUM('입력표(사립)'!AC515)</f>
        <v>0</v>
      </c>
      <c r="Q128" s="345">
        <f>SUM('입력표(사립)'!AD515)</f>
        <v>0</v>
      </c>
    </row>
    <row r="129" spans="2:17" x14ac:dyDescent="0.3">
      <c r="B129" s="344">
        <f>'입력표(사립)'!A516</f>
        <v>123</v>
      </c>
      <c r="C129" s="197">
        <f>'입력표(사립)'!B516</f>
        <v>0</v>
      </c>
      <c r="D129" s="197">
        <f>'입력표(사립)'!C516</f>
        <v>0</v>
      </c>
      <c r="E129" s="197">
        <f>'입력표(사립)'!D516</f>
        <v>0</v>
      </c>
      <c r="F129" s="223">
        <f>'입력표(사립)'!E516</f>
        <v>0</v>
      </c>
      <c r="G129" s="406" t="str">
        <f t="shared" si="2"/>
        <v>E</v>
      </c>
      <c r="H129" s="378">
        <f>SUM(I129:Q129)</f>
        <v>0</v>
      </c>
      <c r="I129" s="226">
        <f>SUM('입력표(사립)'!F516:K516)</f>
        <v>0</v>
      </c>
      <c r="J129" s="191">
        <f>SUM('입력표(사립)'!L516:O516)</f>
        <v>0</v>
      </c>
      <c r="K129" s="191">
        <f>SUM('입력표(사립)'!P516:U516)</f>
        <v>0</v>
      </c>
      <c r="L129" s="382">
        <f>SUM('입력표(사립)'!V516:Y516)</f>
        <v>0</v>
      </c>
      <c r="M129" s="193">
        <f>SUM('입력표(사립)'!Z516)</f>
        <v>0</v>
      </c>
      <c r="N129" s="218">
        <f>SUM('입력표(사립)'!AA516)</f>
        <v>0</v>
      </c>
      <c r="O129" s="218">
        <f>SUM('입력표(사립)'!AB516)</f>
        <v>0</v>
      </c>
      <c r="P129" s="218">
        <f>SUM('입력표(사립)'!AC516)</f>
        <v>0</v>
      </c>
      <c r="Q129" s="345">
        <f>SUM('입력표(사립)'!AD516)</f>
        <v>0</v>
      </c>
    </row>
    <row r="130" spans="2:17" x14ac:dyDescent="0.3">
      <c r="B130" s="344">
        <f>'입력표(사립)'!A517</f>
        <v>124</v>
      </c>
      <c r="C130" s="197">
        <f>'입력표(사립)'!B517</f>
        <v>0</v>
      </c>
      <c r="D130" s="197">
        <f>'입력표(사립)'!C517</f>
        <v>0</v>
      </c>
      <c r="E130" s="197">
        <f>'입력표(사립)'!D517</f>
        <v>0</v>
      </c>
      <c r="F130" s="223">
        <f>'입력표(사립)'!E517</f>
        <v>0</v>
      </c>
      <c r="G130" s="406" t="str">
        <f t="shared" si="2"/>
        <v>E</v>
      </c>
      <c r="H130" s="378">
        <f>SUM(I130:Q130)</f>
        <v>0</v>
      </c>
      <c r="I130" s="226">
        <f>SUM('입력표(사립)'!F517:K517)</f>
        <v>0</v>
      </c>
      <c r="J130" s="191">
        <f>SUM('입력표(사립)'!L517:O517)</f>
        <v>0</v>
      </c>
      <c r="K130" s="191">
        <f>SUM('입력표(사립)'!P517:U517)</f>
        <v>0</v>
      </c>
      <c r="L130" s="382">
        <f>SUM('입력표(사립)'!V517:Y517)</f>
        <v>0</v>
      </c>
      <c r="M130" s="193">
        <f>SUM('입력표(사립)'!Z517)</f>
        <v>0</v>
      </c>
      <c r="N130" s="218">
        <f>SUM('입력표(사립)'!AA517)</f>
        <v>0</v>
      </c>
      <c r="O130" s="218">
        <f>SUM('입력표(사립)'!AB517)</f>
        <v>0</v>
      </c>
      <c r="P130" s="218">
        <f>SUM('입력표(사립)'!AC517)</f>
        <v>0</v>
      </c>
      <c r="Q130" s="345">
        <f>SUM('입력표(사립)'!AD517)</f>
        <v>0</v>
      </c>
    </row>
    <row r="131" spans="2:17" x14ac:dyDescent="0.3">
      <c r="B131" s="344">
        <f>'입력표(사립)'!A518</f>
        <v>125</v>
      </c>
      <c r="C131" s="197">
        <f>'입력표(사립)'!B518</f>
        <v>0</v>
      </c>
      <c r="D131" s="197">
        <f>'입력표(사립)'!C518</f>
        <v>0</v>
      </c>
      <c r="E131" s="197">
        <f>'입력표(사립)'!D518</f>
        <v>0</v>
      </c>
      <c r="F131" s="223">
        <f>'입력표(사립)'!E518</f>
        <v>0</v>
      </c>
      <c r="G131" s="406" t="str">
        <f t="shared" si="2"/>
        <v>E</v>
      </c>
      <c r="H131" s="378">
        <f>SUM(I131:Q131)</f>
        <v>0</v>
      </c>
      <c r="I131" s="226">
        <f>SUM('입력표(사립)'!F518:K518)</f>
        <v>0</v>
      </c>
      <c r="J131" s="191">
        <f>SUM('입력표(사립)'!L518:O518)</f>
        <v>0</v>
      </c>
      <c r="K131" s="191">
        <f>SUM('입력표(사립)'!P518:U518)</f>
        <v>0</v>
      </c>
      <c r="L131" s="382">
        <f>SUM('입력표(사립)'!V518:Y518)</f>
        <v>0</v>
      </c>
      <c r="M131" s="193">
        <f>SUM('입력표(사립)'!Z518)</f>
        <v>0</v>
      </c>
      <c r="N131" s="218">
        <f>SUM('입력표(사립)'!AA518)</f>
        <v>0</v>
      </c>
      <c r="O131" s="218">
        <f>SUM('입력표(사립)'!AB518)</f>
        <v>0</v>
      </c>
      <c r="P131" s="218">
        <f>SUM('입력표(사립)'!AC518)</f>
        <v>0</v>
      </c>
      <c r="Q131" s="345">
        <f>SUM('입력표(사립)'!AD518)</f>
        <v>0</v>
      </c>
    </row>
    <row r="132" spans="2:17" x14ac:dyDescent="0.3">
      <c r="B132" s="344">
        <f>'입력표(사립)'!A519</f>
        <v>126</v>
      </c>
      <c r="C132" s="197">
        <f>'입력표(사립)'!B519</f>
        <v>0</v>
      </c>
      <c r="D132" s="197">
        <f>'입력표(사립)'!C519</f>
        <v>0</v>
      </c>
      <c r="E132" s="197">
        <f>'입력표(사립)'!D519</f>
        <v>0</v>
      </c>
      <c r="F132" s="223">
        <f>'입력표(사립)'!E519</f>
        <v>0</v>
      </c>
      <c r="G132" s="406" t="str">
        <f t="shared" si="2"/>
        <v>E</v>
      </c>
      <c r="H132" s="378">
        <f>SUM(I132:Q132)</f>
        <v>0</v>
      </c>
      <c r="I132" s="226">
        <f>SUM('입력표(사립)'!F519:K519)</f>
        <v>0</v>
      </c>
      <c r="J132" s="191">
        <f>SUM('입력표(사립)'!L519:O519)</f>
        <v>0</v>
      </c>
      <c r="K132" s="191">
        <f>SUM('입력표(사립)'!P519:U519)</f>
        <v>0</v>
      </c>
      <c r="L132" s="382">
        <f>SUM('입력표(사립)'!V519:Y519)</f>
        <v>0</v>
      </c>
      <c r="M132" s="193">
        <f>SUM('입력표(사립)'!Z519)</f>
        <v>0</v>
      </c>
      <c r="N132" s="218">
        <f>SUM('입력표(사립)'!AA519)</f>
        <v>0</v>
      </c>
      <c r="O132" s="218">
        <f>SUM('입력표(사립)'!AB519)</f>
        <v>0</v>
      </c>
      <c r="P132" s="218">
        <f>SUM('입력표(사립)'!AC519)</f>
        <v>0</v>
      </c>
      <c r="Q132" s="345">
        <f>SUM('입력표(사립)'!AD519)</f>
        <v>0</v>
      </c>
    </row>
    <row r="133" spans="2:17" x14ac:dyDescent="0.3">
      <c r="B133" s="344">
        <f>'입력표(사립)'!A520</f>
        <v>127</v>
      </c>
      <c r="C133" s="197">
        <f>'입력표(사립)'!B520</f>
        <v>0</v>
      </c>
      <c r="D133" s="197">
        <f>'입력표(사립)'!C520</f>
        <v>0</v>
      </c>
      <c r="E133" s="197">
        <f>'입력표(사립)'!D520</f>
        <v>0</v>
      </c>
      <c r="F133" s="223">
        <f>'입력표(사립)'!E520</f>
        <v>0</v>
      </c>
      <c r="G133" s="406" t="str">
        <f t="shared" si="2"/>
        <v>E</v>
      </c>
      <c r="H133" s="378">
        <f>SUM(I133:Q133)</f>
        <v>0</v>
      </c>
      <c r="I133" s="226">
        <f>SUM('입력표(사립)'!F520:K520)</f>
        <v>0</v>
      </c>
      <c r="J133" s="191">
        <f>SUM('입력표(사립)'!L520:O520)</f>
        <v>0</v>
      </c>
      <c r="K133" s="191">
        <f>SUM('입력표(사립)'!P520:U520)</f>
        <v>0</v>
      </c>
      <c r="L133" s="382">
        <f>SUM('입력표(사립)'!V520:Y520)</f>
        <v>0</v>
      </c>
      <c r="M133" s="193">
        <f>SUM('입력표(사립)'!Z520)</f>
        <v>0</v>
      </c>
      <c r="N133" s="218">
        <f>SUM('입력표(사립)'!AA520)</f>
        <v>0</v>
      </c>
      <c r="O133" s="218">
        <f>SUM('입력표(사립)'!AB520)</f>
        <v>0</v>
      </c>
      <c r="P133" s="218">
        <f>SUM('입력표(사립)'!AC520)</f>
        <v>0</v>
      </c>
      <c r="Q133" s="345">
        <f>SUM('입력표(사립)'!AD520)</f>
        <v>0</v>
      </c>
    </row>
    <row r="134" spans="2:17" x14ac:dyDescent="0.3">
      <c r="B134" s="344">
        <f>'입력표(사립)'!A521</f>
        <v>128</v>
      </c>
      <c r="C134" s="197">
        <f>'입력표(사립)'!B521</f>
        <v>0</v>
      </c>
      <c r="D134" s="197">
        <f>'입력표(사립)'!C521</f>
        <v>0</v>
      </c>
      <c r="E134" s="197">
        <f>'입력표(사립)'!D521</f>
        <v>0</v>
      </c>
      <c r="F134" s="223">
        <f>'입력표(사립)'!E521</f>
        <v>0</v>
      </c>
      <c r="G134" s="406" t="str">
        <f t="shared" si="2"/>
        <v>E</v>
      </c>
      <c r="H134" s="378">
        <f>SUM(I134:Q134)</f>
        <v>0</v>
      </c>
      <c r="I134" s="226">
        <f>SUM('입력표(사립)'!F521:K521)</f>
        <v>0</v>
      </c>
      <c r="J134" s="191">
        <f>SUM('입력표(사립)'!L521:O521)</f>
        <v>0</v>
      </c>
      <c r="K134" s="191">
        <f>SUM('입력표(사립)'!P521:U521)</f>
        <v>0</v>
      </c>
      <c r="L134" s="382">
        <f>SUM('입력표(사립)'!V521:Y521)</f>
        <v>0</v>
      </c>
      <c r="M134" s="193">
        <f>SUM('입력표(사립)'!Z521)</f>
        <v>0</v>
      </c>
      <c r="N134" s="218">
        <f>SUM('입력표(사립)'!AA521)</f>
        <v>0</v>
      </c>
      <c r="O134" s="218">
        <f>SUM('입력표(사립)'!AB521)</f>
        <v>0</v>
      </c>
      <c r="P134" s="218">
        <f>SUM('입력표(사립)'!AC521)</f>
        <v>0</v>
      </c>
      <c r="Q134" s="345">
        <f>SUM('입력표(사립)'!AD521)</f>
        <v>0</v>
      </c>
    </row>
    <row r="135" spans="2:17" x14ac:dyDescent="0.3">
      <c r="B135" s="344">
        <f>'입력표(사립)'!A522</f>
        <v>129</v>
      </c>
      <c r="C135" s="197">
        <f>'입력표(사립)'!B522</f>
        <v>0</v>
      </c>
      <c r="D135" s="197">
        <f>'입력표(사립)'!C522</f>
        <v>0</v>
      </c>
      <c r="E135" s="197">
        <f>'입력표(사립)'!D522</f>
        <v>0</v>
      </c>
      <c r="F135" s="223">
        <f>'입력표(사립)'!E522</f>
        <v>0</v>
      </c>
      <c r="G135" s="406" t="str">
        <f t="shared" si="2"/>
        <v>E</v>
      </c>
      <c r="H135" s="378">
        <f>SUM(I135:Q135)</f>
        <v>0</v>
      </c>
      <c r="I135" s="226">
        <f>SUM('입력표(사립)'!F522:K522)</f>
        <v>0</v>
      </c>
      <c r="J135" s="191">
        <f>SUM('입력표(사립)'!L522:O522)</f>
        <v>0</v>
      </c>
      <c r="K135" s="191">
        <f>SUM('입력표(사립)'!P522:U522)</f>
        <v>0</v>
      </c>
      <c r="L135" s="382">
        <f>SUM('입력표(사립)'!V522:Y522)</f>
        <v>0</v>
      </c>
      <c r="M135" s="193">
        <f>SUM('입력표(사립)'!Z522)</f>
        <v>0</v>
      </c>
      <c r="N135" s="218">
        <f>SUM('입력표(사립)'!AA522)</f>
        <v>0</v>
      </c>
      <c r="O135" s="218">
        <f>SUM('입력표(사립)'!AB522)</f>
        <v>0</v>
      </c>
      <c r="P135" s="218">
        <f>SUM('입력표(사립)'!AC522)</f>
        <v>0</v>
      </c>
      <c r="Q135" s="345">
        <f>SUM('입력표(사립)'!AD522)</f>
        <v>0</v>
      </c>
    </row>
    <row r="136" spans="2:17" x14ac:dyDescent="0.3">
      <c r="B136" s="344">
        <f>'입력표(사립)'!A523</f>
        <v>130</v>
      </c>
      <c r="C136" s="197">
        <f>'입력표(사립)'!B523</f>
        <v>0</v>
      </c>
      <c r="D136" s="197">
        <f>'입력표(사립)'!C523</f>
        <v>0</v>
      </c>
      <c r="E136" s="197">
        <f>'입력표(사립)'!D523</f>
        <v>0</v>
      </c>
      <c r="F136" s="223">
        <f>'입력표(사립)'!E523</f>
        <v>0</v>
      </c>
      <c r="G136" s="406" t="str">
        <f t="shared" ref="G136:G199" si="3">IF(H136&gt;=251,"A",IF(H136&gt;=201,"B",IF(H136&gt;=151,"C",IF(H136&gt;=101,"D",IF(H136&lt;101,"E")))))</f>
        <v>E</v>
      </c>
      <c r="H136" s="378">
        <f>SUM(I136:Q136)</f>
        <v>0</v>
      </c>
      <c r="I136" s="226">
        <f>SUM('입력표(사립)'!F523:K523)</f>
        <v>0</v>
      </c>
      <c r="J136" s="191">
        <f>SUM('입력표(사립)'!L523:O523)</f>
        <v>0</v>
      </c>
      <c r="K136" s="191">
        <f>SUM('입력표(사립)'!P523:U523)</f>
        <v>0</v>
      </c>
      <c r="L136" s="382">
        <f>SUM('입력표(사립)'!V523:Y523)</f>
        <v>0</v>
      </c>
      <c r="M136" s="193">
        <f>SUM('입력표(사립)'!Z523)</f>
        <v>0</v>
      </c>
      <c r="N136" s="218">
        <f>SUM('입력표(사립)'!AA523)</f>
        <v>0</v>
      </c>
      <c r="O136" s="218">
        <f>SUM('입력표(사립)'!AB523)</f>
        <v>0</v>
      </c>
      <c r="P136" s="218">
        <f>SUM('입력표(사립)'!AC523)</f>
        <v>0</v>
      </c>
      <c r="Q136" s="345">
        <f>SUM('입력표(사립)'!AD523)</f>
        <v>0</v>
      </c>
    </row>
    <row r="137" spans="2:17" x14ac:dyDescent="0.3">
      <c r="B137" s="344">
        <f>'입력표(사립)'!A524</f>
        <v>131</v>
      </c>
      <c r="C137" s="197">
        <f>'입력표(사립)'!B524</f>
        <v>0</v>
      </c>
      <c r="D137" s="197">
        <f>'입력표(사립)'!C524</f>
        <v>0</v>
      </c>
      <c r="E137" s="197">
        <f>'입력표(사립)'!D524</f>
        <v>0</v>
      </c>
      <c r="F137" s="223">
        <f>'입력표(사립)'!E524</f>
        <v>0</v>
      </c>
      <c r="G137" s="406" t="str">
        <f t="shared" si="3"/>
        <v>E</v>
      </c>
      <c r="H137" s="378">
        <f>SUM(I137:Q137)</f>
        <v>0</v>
      </c>
      <c r="I137" s="226">
        <f>SUM('입력표(사립)'!F524:K524)</f>
        <v>0</v>
      </c>
      <c r="J137" s="191">
        <f>SUM('입력표(사립)'!L524:O524)</f>
        <v>0</v>
      </c>
      <c r="K137" s="191">
        <f>SUM('입력표(사립)'!P524:U524)</f>
        <v>0</v>
      </c>
      <c r="L137" s="382">
        <f>SUM('입력표(사립)'!V524:Y524)</f>
        <v>0</v>
      </c>
      <c r="M137" s="193">
        <f>SUM('입력표(사립)'!Z524)</f>
        <v>0</v>
      </c>
      <c r="N137" s="218">
        <f>SUM('입력표(사립)'!AA524)</f>
        <v>0</v>
      </c>
      <c r="O137" s="218">
        <f>SUM('입력표(사립)'!AB524)</f>
        <v>0</v>
      </c>
      <c r="P137" s="218">
        <f>SUM('입력표(사립)'!AC524)</f>
        <v>0</v>
      </c>
      <c r="Q137" s="345">
        <f>SUM('입력표(사립)'!AD524)</f>
        <v>0</v>
      </c>
    </row>
    <row r="138" spans="2:17" x14ac:dyDescent="0.3">
      <c r="B138" s="344">
        <f>'입력표(사립)'!A525</f>
        <v>132</v>
      </c>
      <c r="C138" s="197">
        <f>'입력표(사립)'!B525</f>
        <v>0</v>
      </c>
      <c r="D138" s="197">
        <f>'입력표(사립)'!C525</f>
        <v>0</v>
      </c>
      <c r="E138" s="197">
        <f>'입력표(사립)'!D525</f>
        <v>0</v>
      </c>
      <c r="F138" s="223">
        <f>'입력표(사립)'!E525</f>
        <v>0</v>
      </c>
      <c r="G138" s="406" t="str">
        <f t="shared" si="3"/>
        <v>E</v>
      </c>
      <c r="H138" s="378">
        <f>SUM(I138:Q138)</f>
        <v>0</v>
      </c>
      <c r="I138" s="226">
        <f>SUM('입력표(사립)'!F525:K525)</f>
        <v>0</v>
      </c>
      <c r="J138" s="191">
        <f>SUM('입력표(사립)'!L525:O525)</f>
        <v>0</v>
      </c>
      <c r="K138" s="191">
        <f>SUM('입력표(사립)'!P525:U525)</f>
        <v>0</v>
      </c>
      <c r="L138" s="382">
        <f>SUM('입력표(사립)'!V525:Y525)</f>
        <v>0</v>
      </c>
      <c r="M138" s="193">
        <f>SUM('입력표(사립)'!Z525)</f>
        <v>0</v>
      </c>
      <c r="N138" s="218">
        <f>SUM('입력표(사립)'!AA525)</f>
        <v>0</v>
      </c>
      <c r="O138" s="218">
        <f>SUM('입력표(사립)'!AB525)</f>
        <v>0</v>
      </c>
      <c r="P138" s="218">
        <f>SUM('입력표(사립)'!AC525)</f>
        <v>0</v>
      </c>
      <c r="Q138" s="345">
        <f>SUM('입력표(사립)'!AD525)</f>
        <v>0</v>
      </c>
    </row>
    <row r="139" spans="2:17" x14ac:dyDescent="0.3">
      <c r="B139" s="344">
        <f>'입력표(사립)'!A526</f>
        <v>133</v>
      </c>
      <c r="C139" s="197">
        <f>'입력표(사립)'!B526</f>
        <v>0</v>
      </c>
      <c r="D139" s="197">
        <f>'입력표(사립)'!C526</f>
        <v>0</v>
      </c>
      <c r="E139" s="197">
        <f>'입력표(사립)'!D526</f>
        <v>0</v>
      </c>
      <c r="F139" s="223">
        <f>'입력표(사립)'!E526</f>
        <v>0</v>
      </c>
      <c r="G139" s="406" t="str">
        <f t="shared" si="3"/>
        <v>E</v>
      </c>
      <c r="H139" s="378">
        <f>SUM(I139:Q139)</f>
        <v>0</v>
      </c>
      <c r="I139" s="226">
        <f>SUM('입력표(사립)'!F526:K526)</f>
        <v>0</v>
      </c>
      <c r="J139" s="191">
        <f>SUM('입력표(사립)'!L526:O526)</f>
        <v>0</v>
      </c>
      <c r="K139" s="191">
        <f>SUM('입력표(사립)'!P526:U526)</f>
        <v>0</v>
      </c>
      <c r="L139" s="382">
        <f>SUM('입력표(사립)'!V526:Y526)</f>
        <v>0</v>
      </c>
      <c r="M139" s="193">
        <f>SUM('입력표(사립)'!Z526)</f>
        <v>0</v>
      </c>
      <c r="N139" s="218">
        <f>SUM('입력표(사립)'!AA526)</f>
        <v>0</v>
      </c>
      <c r="O139" s="218">
        <f>SUM('입력표(사립)'!AB526)</f>
        <v>0</v>
      </c>
      <c r="P139" s="218">
        <f>SUM('입력표(사립)'!AC526)</f>
        <v>0</v>
      </c>
      <c r="Q139" s="345">
        <f>SUM('입력표(사립)'!AD526)</f>
        <v>0</v>
      </c>
    </row>
    <row r="140" spans="2:17" x14ac:dyDescent="0.3">
      <c r="B140" s="344">
        <f>'입력표(사립)'!A527</f>
        <v>134</v>
      </c>
      <c r="C140" s="197">
        <f>'입력표(사립)'!B527</f>
        <v>0</v>
      </c>
      <c r="D140" s="197">
        <f>'입력표(사립)'!C527</f>
        <v>0</v>
      </c>
      <c r="E140" s="197">
        <f>'입력표(사립)'!D527</f>
        <v>0</v>
      </c>
      <c r="F140" s="223">
        <f>'입력표(사립)'!E527</f>
        <v>0</v>
      </c>
      <c r="G140" s="406" t="str">
        <f t="shared" si="3"/>
        <v>E</v>
      </c>
      <c r="H140" s="378">
        <f>SUM(I140:Q140)</f>
        <v>0</v>
      </c>
      <c r="I140" s="226">
        <f>SUM('입력표(사립)'!F527:K527)</f>
        <v>0</v>
      </c>
      <c r="J140" s="191">
        <f>SUM('입력표(사립)'!L527:O527)</f>
        <v>0</v>
      </c>
      <c r="K140" s="191">
        <f>SUM('입력표(사립)'!P527:U527)</f>
        <v>0</v>
      </c>
      <c r="L140" s="382">
        <f>SUM('입력표(사립)'!V527:Y527)</f>
        <v>0</v>
      </c>
      <c r="M140" s="193">
        <f>SUM('입력표(사립)'!Z527)</f>
        <v>0</v>
      </c>
      <c r="N140" s="218">
        <f>SUM('입력표(사립)'!AA527)</f>
        <v>0</v>
      </c>
      <c r="O140" s="218">
        <f>SUM('입력표(사립)'!AB527)</f>
        <v>0</v>
      </c>
      <c r="P140" s="218">
        <f>SUM('입력표(사립)'!AC527)</f>
        <v>0</v>
      </c>
      <c r="Q140" s="345">
        <f>SUM('입력표(사립)'!AD527)</f>
        <v>0</v>
      </c>
    </row>
    <row r="141" spans="2:17" x14ac:dyDescent="0.3">
      <c r="B141" s="344">
        <f>'입력표(사립)'!A528</f>
        <v>135</v>
      </c>
      <c r="C141" s="197">
        <f>'입력표(사립)'!B528</f>
        <v>0</v>
      </c>
      <c r="D141" s="197">
        <f>'입력표(사립)'!C528</f>
        <v>0</v>
      </c>
      <c r="E141" s="197">
        <f>'입력표(사립)'!D528</f>
        <v>0</v>
      </c>
      <c r="F141" s="223">
        <f>'입력표(사립)'!E528</f>
        <v>0</v>
      </c>
      <c r="G141" s="406" t="str">
        <f t="shared" si="3"/>
        <v>E</v>
      </c>
      <c r="H141" s="378">
        <f>SUM(I141:Q141)</f>
        <v>0</v>
      </c>
      <c r="I141" s="226">
        <f>SUM('입력표(사립)'!F528:K528)</f>
        <v>0</v>
      </c>
      <c r="J141" s="191">
        <f>SUM('입력표(사립)'!L528:O528)</f>
        <v>0</v>
      </c>
      <c r="K141" s="191">
        <f>SUM('입력표(사립)'!P528:U528)</f>
        <v>0</v>
      </c>
      <c r="L141" s="382">
        <f>SUM('입력표(사립)'!V528:Y528)</f>
        <v>0</v>
      </c>
      <c r="M141" s="193">
        <f>SUM('입력표(사립)'!Z528)</f>
        <v>0</v>
      </c>
      <c r="N141" s="218">
        <f>SUM('입력표(사립)'!AA528)</f>
        <v>0</v>
      </c>
      <c r="O141" s="218">
        <f>SUM('입력표(사립)'!AB528)</f>
        <v>0</v>
      </c>
      <c r="P141" s="218">
        <f>SUM('입력표(사립)'!AC528)</f>
        <v>0</v>
      </c>
      <c r="Q141" s="345">
        <f>SUM('입력표(사립)'!AD528)</f>
        <v>0</v>
      </c>
    </row>
    <row r="142" spans="2:17" x14ac:dyDescent="0.3">
      <c r="B142" s="344">
        <f>'입력표(사립)'!A529</f>
        <v>136</v>
      </c>
      <c r="C142" s="197">
        <f>'입력표(사립)'!B529</f>
        <v>0</v>
      </c>
      <c r="D142" s="197">
        <f>'입력표(사립)'!C529</f>
        <v>0</v>
      </c>
      <c r="E142" s="197">
        <f>'입력표(사립)'!D529</f>
        <v>0</v>
      </c>
      <c r="F142" s="223">
        <f>'입력표(사립)'!E529</f>
        <v>0</v>
      </c>
      <c r="G142" s="406" t="str">
        <f t="shared" si="3"/>
        <v>E</v>
      </c>
      <c r="H142" s="378">
        <f>SUM(I142:Q142)</f>
        <v>0</v>
      </c>
      <c r="I142" s="226">
        <f>SUM('입력표(사립)'!F529:K529)</f>
        <v>0</v>
      </c>
      <c r="J142" s="191">
        <f>SUM('입력표(사립)'!L529:O529)</f>
        <v>0</v>
      </c>
      <c r="K142" s="191">
        <f>SUM('입력표(사립)'!P529:U529)</f>
        <v>0</v>
      </c>
      <c r="L142" s="382">
        <f>SUM('입력표(사립)'!V529:Y529)</f>
        <v>0</v>
      </c>
      <c r="M142" s="193">
        <f>SUM('입력표(사립)'!Z529)</f>
        <v>0</v>
      </c>
      <c r="N142" s="218">
        <f>SUM('입력표(사립)'!AA529)</f>
        <v>0</v>
      </c>
      <c r="O142" s="218">
        <f>SUM('입력표(사립)'!AB529)</f>
        <v>0</v>
      </c>
      <c r="P142" s="218">
        <f>SUM('입력표(사립)'!AC529)</f>
        <v>0</v>
      </c>
      <c r="Q142" s="345">
        <f>SUM('입력표(사립)'!AD529)</f>
        <v>0</v>
      </c>
    </row>
    <row r="143" spans="2:17" x14ac:dyDescent="0.3">
      <c r="B143" s="344">
        <f>'입력표(사립)'!A530</f>
        <v>137</v>
      </c>
      <c r="C143" s="197">
        <f>'입력표(사립)'!B530</f>
        <v>0</v>
      </c>
      <c r="D143" s="197">
        <f>'입력표(사립)'!C530</f>
        <v>0</v>
      </c>
      <c r="E143" s="197">
        <f>'입력표(사립)'!D530</f>
        <v>0</v>
      </c>
      <c r="F143" s="223">
        <f>'입력표(사립)'!E530</f>
        <v>0</v>
      </c>
      <c r="G143" s="406" t="str">
        <f t="shared" si="3"/>
        <v>E</v>
      </c>
      <c r="H143" s="378">
        <f>SUM(I143:Q143)</f>
        <v>0</v>
      </c>
      <c r="I143" s="226">
        <f>SUM('입력표(사립)'!F530:K530)</f>
        <v>0</v>
      </c>
      <c r="J143" s="191">
        <f>SUM('입력표(사립)'!L530:O530)</f>
        <v>0</v>
      </c>
      <c r="K143" s="191">
        <f>SUM('입력표(사립)'!P530:U530)</f>
        <v>0</v>
      </c>
      <c r="L143" s="382">
        <f>SUM('입력표(사립)'!V530:Y530)</f>
        <v>0</v>
      </c>
      <c r="M143" s="193">
        <f>SUM('입력표(사립)'!Z530)</f>
        <v>0</v>
      </c>
      <c r="N143" s="218">
        <f>SUM('입력표(사립)'!AA530)</f>
        <v>0</v>
      </c>
      <c r="O143" s="218">
        <f>SUM('입력표(사립)'!AB530)</f>
        <v>0</v>
      </c>
      <c r="P143" s="218">
        <f>SUM('입력표(사립)'!AC530)</f>
        <v>0</v>
      </c>
      <c r="Q143" s="345">
        <f>SUM('입력표(사립)'!AD530)</f>
        <v>0</v>
      </c>
    </row>
    <row r="144" spans="2:17" x14ac:dyDescent="0.3">
      <c r="B144" s="344">
        <f>'입력표(사립)'!A531</f>
        <v>138</v>
      </c>
      <c r="C144" s="197">
        <f>'입력표(사립)'!B531</f>
        <v>0</v>
      </c>
      <c r="D144" s="197">
        <f>'입력표(사립)'!C531</f>
        <v>0</v>
      </c>
      <c r="E144" s="197">
        <f>'입력표(사립)'!D531</f>
        <v>0</v>
      </c>
      <c r="F144" s="223">
        <f>'입력표(사립)'!E531</f>
        <v>0</v>
      </c>
      <c r="G144" s="406" t="str">
        <f t="shared" si="3"/>
        <v>E</v>
      </c>
      <c r="H144" s="378">
        <f>SUM(I144:Q144)</f>
        <v>0</v>
      </c>
      <c r="I144" s="226">
        <f>SUM('입력표(사립)'!F531:K531)</f>
        <v>0</v>
      </c>
      <c r="J144" s="191">
        <f>SUM('입력표(사립)'!L531:O531)</f>
        <v>0</v>
      </c>
      <c r="K144" s="191">
        <f>SUM('입력표(사립)'!P531:U531)</f>
        <v>0</v>
      </c>
      <c r="L144" s="382">
        <f>SUM('입력표(사립)'!V531:Y531)</f>
        <v>0</v>
      </c>
      <c r="M144" s="193">
        <f>SUM('입력표(사립)'!Z531)</f>
        <v>0</v>
      </c>
      <c r="N144" s="218">
        <f>SUM('입력표(사립)'!AA531)</f>
        <v>0</v>
      </c>
      <c r="O144" s="218">
        <f>SUM('입력표(사립)'!AB531)</f>
        <v>0</v>
      </c>
      <c r="P144" s="218">
        <f>SUM('입력표(사립)'!AC531)</f>
        <v>0</v>
      </c>
      <c r="Q144" s="345">
        <f>SUM('입력표(사립)'!AD531)</f>
        <v>0</v>
      </c>
    </row>
    <row r="145" spans="2:17" x14ac:dyDescent="0.3">
      <c r="B145" s="344">
        <f>'입력표(사립)'!A532</f>
        <v>139</v>
      </c>
      <c r="C145" s="197">
        <f>'입력표(사립)'!B532</f>
        <v>0</v>
      </c>
      <c r="D145" s="197">
        <f>'입력표(사립)'!C532</f>
        <v>0</v>
      </c>
      <c r="E145" s="197">
        <f>'입력표(사립)'!D532</f>
        <v>0</v>
      </c>
      <c r="F145" s="223">
        <f>'입력표(사립)'!E532</f>
        <v>0</v>
      </c>
      <c r="G145" s="406" t="str">
        <f t="shared" si="3"/>
        <v>E</v>
      </c>
      <c r="H145" s="378">
        <f>SUM(I145:Q145)</f>
        <v>0</v>
      </c>
      <c r="I145" s="226">
        <f>SUM('입력표(사립)'!F532:K532)</f>
        <v>0</v>
      </c>
      <c r="J145" s="191">
        <f>SUM('입력표(사립)'!L532:O532)</f>
        <v>0</v>
      </c>
      <c r="K145" s="191">
        <f>SUM('입력표(사립)'!P532:U532)</f>
        <v>0</v>
      </c>
      <c r="L145" s="382">
        <f>SUM('입력표(사립)'!V532:Y532)</f>
        <v>0</v>
      </c>
      <c r="M145" s="193">
        <f>SUM('입력표(사립)'!Z532)</f>
        <v>0</v>
      </c>
      <c r="N145" s="218">
        <f>SUM('입력표(사립)'!AA532)</f>
        <v>0</v>
      </c>
      <c r="O145" s="218">
        <f>SUM('입력표(사립)'!AB532)</f>
        <v>0</v>
      </c>
      <c r="P145" s="218">
        <f>SUM('입력표(사립)'!AC532)</f>
        <v>0</v>
      </c>
      <c r="Q145" s="345">
        <f>SUM('입력표(사립)'!AD532)</f>
        <v>0</v>
      </c>
    </row>
    <row r="146" spans="2:17" x14ac:dyDescent="0.3">
      <c r="B146" s="344">
        <f>'입력표(사립)'!A533</f>
        <v>140</v>
      </c>
      <c r="C146" s="197">
        <f>'입력표(사립)'!B533</f>
        <v>0</v>
      </c>
      <c r="D146" s="197">
        <f>'입력표(사립)'!C533</f>
        <v>0</v>
      </c>
      <c r="E146" s="197">
        <f>'입력표(사립)'!D533</f>
        <v>0</v>
      </c>
      <c r="F146" s="223">
        <f>'입력표(사립)'!E533</f>
        <v>0</v>
      </c>
      <c r="G146" s="406" t="str">
        <f t="shared" si="3"/>
        <v>E</v>
      </c>
      <c r="H146" s="378">
        <f>SUM(I146:Q146)</f>
        <v>0</v>
      </c>
      <c r="I146" s="226">
        <f>SUM('입력표(사립)'!F533:K533)</f>
        <v>0</v>
      </c>
      <c r="J146" s="191">
        <f>SUM('입력표(사립)'!L533:O533)</f>
        <v>0</v>
      </c>
      <c r="K146" s="191">
        <f>SUM('입력표(사립)'!P533:U533)</f>
        <v>0</v>
      </c>
      <c r="L146" s="382">
        <f>SUM('입력표(사립)'!V533:Y533)</f>
        <v>0</v>
      </c>
      <c r="M146" s="193">
        <f>SUM('입력표(사립)'!Z533)</f>
        <v>0</v>
      </c>
      <c r="N146" s="218">
        <f>SUM('입력표(사립)'!AA533)</f>
        <v>0</v>
      </c>
      <c r="O146" s="218">
        <f>SUM('입력표(사립)'!AB533)</f>
        <v>0</v>
      </c>
      <c r="P146" s="218">
        <f>SUM('입력표(사립)'!AC533)</f>
        <v>0</v>
      </c>
      <c r="Q146" s="345">
        <f>SUM('입력표(사립)'!AD533)</f>
        <v>0</v>
      </c>
    </row>
    <row r="147" spans="2:17" x14ac:dyDescent="0.3">
      <c r="B147" s="344">
        <f>'입력표(사립)'!A534</f>
        <v>141</v>
      </c>
      <c r="C147" s="197">
        <f>'입력표(사립)'!B534</f>
        <v>0</v>
      </c>
      <c r="D147" s="197">
        <f>'입력표(사립)'!C534</f>
        <v>0</v>
      </c>
      <c r="E147" s="197">
        <f>'입력표(사립)'!D534</f>
        <v>0</v>
      </c>
      <c r="F147" s="223">
        <f>'입력표(사립)'!E534</f>
        <v>0</v>
      </c>
      <c r="G147" s="406" t="str">
        <f t="shared" si="3"/>
        <v>E</v>
      </c>
      <c r="H147" s="378">
        <f>SUM(I147:Q147)</f>
        <v>0</v>
      </c>
      <c r="I147" s="226">
        <f>SUM('입력표(사립)'!F534:K534)</f>
        <v>0</v>
      </c>
      <c r="J147" s="191">
        <f>SUM('입력표(사립)'!L534:O534)</f>
        <v>0</v>
      </c>
      <c r="K147" s="191">
        <f>SUM('입력표(사립)'!P534:U534)</f>
        <v>0</v>
      </c>
      <c r="L147" s="382">
        <f>SUM('입력표(사립)'!V534:Y534)</f>
        <v>0</v>
      </c>
      <c r="M147" s="193">
        <f>SUM('입력표(사립)'!Z534)</f>
        <v>0</v>
      </c>
      <c r="N147" s="218">
        <f>SUM('입력표(사립)'!AA534)</f>
        <v>0</v>
      </c>
      <c r="O147" s="218">
        <f>SUM('입력표(사립)'!AB534)</f>
        <v>0</v>
      </c>
      <c r="P147" s="218">
        <f>SUM('입력표(사립)'!AC534)</f>
        <v>0</v>
      </c>
      <c r="Q147" s="345">
        <f>SUM('입력표(사립)'!AD534)</f>
        <v>0</v>
      </c>
    </row>
    <row r="148" spans="2:17" x14ac:dyDescent="0.3">
      <c r="B148" s="344">
        <f>'입력표(사립)'!A535</f>
        <v>142</v>
      </c>
      <c r="C148" s="197">
        <f>'입력표(사립)'!B535</f>
        <v>0</v>
      </c>
      <c r="D148" s="197">
        <f>'입력표(사립)'!C535</f>
        <v>0</v>
      </c>
      <c r="E148" s="197">
        <f>'입력표(사립)'!D535</f>
        <v>0</v>
      </c>
      <c r="F148" s="223">
        <f>'입력표(사립)'!E535</f>
        <v>0</v>
      </c>
      <c r="G148" s="406" t="str">
        <f t="shared" si="3"/>
        <v>E</v>
      </c>
      <c r="H148" s="378">
        <f>SUM(I148:Q148)</f>
        <v>0</v>
      </c>
      <c r="I148" s="226">
        <f>SUM('입력표(사립)'!F535:K535)</f>
        <v>0</v>
      </c>
      <c r="J148" s="191">
        <f>SUM('입력표(사립)'!L535:O535)</f>
        <v>0</v>
      </c>
      <c r="K148" s="191">
        <f>SUM('입력표(사립)'!P535:U535)</f>
        <v>0</v>
      </c>
      <c r="L148" s="382">
        <f>SUM('입력표(사립)'!V535:Y535)</f>
        <v>0</v>
      </c>
      <c r="M148" s="193">
        <f>SUM('입력표(사립)'!Z535)</f>
        <v>0</v>
      </c>
      <c r="N148" s="218">
        <f>SUM('입력표(사립)'!AA535)</f>
        <v>0</v>
      </c>
      <c r="O148" s="218">
        <f>SUM('입력표(사립)'!AB535)</f>
        <v>0</v>
      </c>
      <c r="P148" s="218">
        <f>SUM('입력표(사립)'!AC535)</f>
        <v>0</v>
      </c>
      <c r="Q148" s="345">
        <f>SUM('입력표(사립)'!AD535)</f>
        <v>0</v>
      </c>
    </row>
    <row r="149" spans="2:17" x14ac:dyDescent="0.3">
      <c r="B149" s="344">
        <f>'입력표(사립)'!A536</f>
        <v>143</v>
      </c>
      <c r="C149" s="197">
        <f>'입력표(사립)'!B536</f>
        <v>0</v>
      </c>
      <c r="D149" s="197">
        <f>'입력표(사립)'!C536</f>
        <v>0</v>
      </c>
      <c r="E149" s="197">
        <f>'입력표(사립)'!D536</f>
        <v>0</v>
      </c>
      <c r="F149" s="223">
        <f>'입력표(사립)'!E536</f>
        <v>0</v>
      </c>
      <c r="G149" s="406" t="str">
        <f t="shared" si="3"/>
        <v>E</v>
      </c>
      <c r="H149" s="378">
        <f>SUM(I149:Q149)</f>
        <v>0</v>
      </c>
      <c r="I149" s="226">
        <f>SUM('입력표(사립)'!F536:K536)</f>
        <v>0</v>
      </c>
      <c r="J149" s="191">
        <f>SUM('입력표(사립)'!L536:O536)</f>
        <v>0</v>
      </c>
      <c r="K149" s="191">
        <f>SUM('입력표(사립)'!P536:U536)</f>
        <v>0</v>
      </c>
      <c r="L149" s="382">
        <f>SUM('입력표(사립)'!V536:Y536)</f>
        <v>0</v>
      </c>
      <c r="M149" s="193">
        <f>SUM('입력표(사립)'!Z536)</f>
        <v>0</v>
      </c>
      <c r="N149" s="218">
        <f>SUM('입력표(사립)'!AA536)</f>
        <v>0</v>
      </c>
      <c r="O149" s="218">
        <f>SUM('입력표(사립)'!AB536)</f>
        <v>0</v>
      </c>
      <c r="P149" s="218">
        <f>SUM('입력표(사립)'!AC536)</f>
        <v>0</v>
      </c>
      <c r="Q149" s="345">
        <f>SUM('입력표(사립)'!AD536)</f>
        <v>0</v>
      </c>
    </row>
    <row r="150" spans="2:17" x14ac:dyDescent="0.3">
      <c r="B150" s="344">
        <f>'입력표(사립)'!A537</f>
        <v>144</v>
      </c>
      <c r="C150" s="197">
        <f>'입력표(사립)'!B537</f>
        <v>0</v>
      </c>
      <c r="D150" s="197">
        <f>'입력표(사립)'!C537</f>
        <v>0</v>
      </c>
      <c r="E150" s="197">
        <f>'입력표(사립)'!D537</f>
        <v>0</v>
      </c>
      <c r="F150" s="223">
        <f>'입력표(사립)'!E537</f>
        <v>0</v>
      </c>
      <c r="G150" s="406" t="str">
        <f t="shared" si="3"/>
        <v>E</v>
      </c>
      <c r="H150" s="378">
        <f>SUM(I150:Q150)</f>
        <v>0</v>
      </c>
      <c r="I150" s="226">
        <f>SUM('입력표(사립)'!F537:K537)</f>
        <v>0</v>
      </c>
      <c r="J150" s="191">
        <f>SUM('입력표(사립)'!L537:O537)</f>
        <v>0</v>
      </c>
      <c r="K150" s="191">
        <f>SUM('입력표(사립)'!P537:U537)</f>
        <v>0</v>
      </c>
      <c r="L150" s="382">
        <f>SUM('입력표(사립)'!V537:Y537)</f>
        <v>0</v>
      </c>
      <c r="M150" s="193">
        <f>SUM('입력표(사립)'!Z537)</f>
        <v>0</v>
      </c>
      <c r="N150" s="218">
        <f>SUM('입력표(사립)'!AA537)</f>
        <v>0</v>
      </c>
      <c r="O150" s="218">
        <f>SUM('입력표(사립)'!AB537)</f>
        <v>0</v>
      </c>
      <c r="P150" s="218">
        <f>SUM('입력표(사립)'!AC537)</f>
        <v>0</v>
      </c>
      <c r="Q150" s="345">
        <f>SUM('입력표(사립)'!AD537)</f>
        <v>0</v>
      </c>
    </row>
    <row r="151" spans="2:17" x14ac:dyDescent="0.3">
      <c r="B151" s="344">
        <f>'입력표(사립)'!A538</f>
        <v>145</v>
      </c>
      <c r="C151" s="197">
        <f>'입력표(사립)'!B538</f>
        <v>0</v>
      </c>
      <c r="D151" s="197">
        <f>'입력표(사립)'!C538</f>
        <v>0</v>
      </c>
      <c r="E151" s="197">
        <f>'입력표(사립)'!D538</f>
        <v>0</v>
      </c>
      <c r="F151" s="223">
        <f>'입력표(사립)'!E538</f>
        <v>0</v>
      </c>
      <c r="G151" s="406" t="str">
        <f t="shared" si="3"/>
        <v>E</v>
      </c>
      <c r="H151" s="378">
        <f>SUM(I151:Q151)</f>
        <v>0</v>
      </c>
      <c r="I151" s="226">
        <f>SUM('입력표(사립)'!F538:K538)</f>
        <v>0</v>
      </c>
      <c r="J151" s="191">
        <f>SUM('입력표(사립)'!L538:O538)</f>
        <v>0</v>
      </c>
      <c r="K151" s="191">
        <f>SUM('입력표(사립)'!P538:U538)</f>
        <v>0</v>
      </c>
      <c r="L151" s="382">
        <f>SUM('입력표(사립)'!V538:Y538)</f>
        <v>0</v>
      </c>
      <c r="M151" s="193">
        <f>SUM('입력표(사립)'!Z538)</f>
        <v>0</v>
      </c>
      <c r="N151" s="218">
        <f>SUM('입력표(사립)'!AA538)</f>
        <v>0</v>
      </c>
      <c r="O151" s="218">
        <f>SUM('입력표(사립)'!AB538)</f>
        <v>0</v>
      </c>
      <c r="P151" s="218">
        <f>SUM('입력표(사립)'!AC538)</f>
        <v>0</v>
      </c>
      <c r="Q151" s="345">
        <f>SUM('입력표(사립)'!AD538)</f>
        <v>0</v>
      </c>
    </row>
    <row r="152" spans="2:17" x14ac:dyDescent="0.3">
      <c r="B152" s="344">
        <f>'입력표(사립)'!A539</f>
        <v>146</v>
      </c>
      <c r="C152" s="197">
        <f>'입력표(사립)'!B539</f>
        <v>0</v>
      </c>
      <c r="D152" s="197">
        <f>'입력표(사립)'!C539</f>
        <v>0</v>
      </c>
      <c r="E152" s="197">
        <f>'입력표(사립)'!D539</f>
        <v>0</v>
      </c>
      <c r="F152" s="223">
        <f>'입력표(사립)'!E539</f>
        <v>0</v>
      </c>
      <c r="G152" s="406" t="str">
        <f t="shared" si="3"/>
        <v>E</v>
      </c>
      <c r="H152" s="378">
        <f>SUM(I152:Q152)</f>
        <v>0</v>
      </c>
      <c r="I152" s="226">
        <f>SUM('입력표(사립)'!F539:K539)</f>
        <v>0</v>
      </c>
      <c r="J152" s="191">
        <f>SUM('입력표(사립)'!L539:O539)</f>
        <v>0</v>
      </c>
      <c r="K152" s="191">
        <f>SUM('입력표(사립)'!P539:U539)</f>
        <v>0</v>
      </c>
      <c r="L152" s="382">
        <f>SUM('입력표(사립)'!V539:Y539)</f>
        <v>0</v>
      </c>
      <c r="M152" s="193">
        <f>SUM('입력표(사립)'!Z539)</f>
        <v>0</v>
      </c>
      <c r="N152" s="218">
        <f>SUM('입력표(사립)'!AA539)</f>
        <v>0</v>
      </c>
      <c r="O152" s="218">
        <f>SUM('입력표(사립)'!AB539)</f>
        <v>0</v>
      </c>
      <c r="P152" s="218">
        <f>SUM('입력표(사립)'!AC539)</f>
        <v>0</v>
      </c>
      <c r="Q152" s="345">
        <f>SUM('입력표(사립)'!AD539)</f>
        <v>0</v>
      </c>
    </row>
    <row r="153" spans="2:17" x14ac:dyDescent="0.3">
      <c r="B153" s="344">
        <f>'입력표(사립)'!A540</f>
        <v>147</v>
      </c>
      <c r="C153" s="197">
        <f>'입력표(사립)'!B540</f>
        <v>0</v>
      </c>
      <c r="D153" s="197">
        <f>'입력표(사립)'!C540</f>
        <v>0</v>
      </c>
      <c r="E153" s="197">
        <f>'입력표(사립)'!D540</f>
        <v>0</v>
      </c>
      <c r="F153" s="223">
        <f>'입력표(사립)'!E540</f>
        <v>0</v>
      </c>
      <c r="G153" s="406" t="str">
        <f t="shared" si="3"/>
        <v>E</v>
      </c>
      <c r="H153" s="378">
        <f>SUM(I153:Q153)</f>
        <v>0</v>
      </c>
      <c r="I153" s="226">
        <f>SUM('입력표(사립)'!F540:K540)</f>
        <v>0</v>
      </c>
      <c r="J153" s="191">
        <f>SUM('입력표(사립)'!L540:O540)</f>
        <v>0</v>
      </c>
      <c r="K153" s="191">
        <f>SUM('입력표(사립)'!P540:U540)</f>
        <v>0</v>
      </c>
      <c r="L153" s="382">
        <f>SUM('입력표(사립)'!V540:Y540)</f>
        <v>0</v>
      </c>
      <c r="M153" s="193">
        <f>SUM('입력표(사립)'!Z540)</f>
        <v>0</v>
      </c>
      <c r="N153" s="218">
        <f>SUM('입력표(사립)'!AA540)</f>
        <v>0</v>
      </c>
      <c r="O153" s="218">
        <f>SUM('입력표(사립)'!AB540)</f>
        <v>0</v>
      </c>
      <c r="P153" s="218">
        <f>SUM('입력표(사립)'!AC540)</f>
        <v>0</v>
      </c>
      <c r="Q153" s="345">
        <f>SUM('입력표(사립)'!AD540)</f>
        <v>0</v>
      </c>
    </row>
    <row r="154" spans="2:17" x14ac:dyDescent="0.3">
      <c r="B154" s="344">
        <f>'입력표(사립)'!A541</f>
        <v>148</v>
      </c>
      <c r="C154" s="197">
        <f>'입력표(사립)'!B541</f>
        <v>0</v>
      </c>
      <c r="D154" s="197">
        <f>'입력표(사립)'!C541</f>
        <v>0</v>
      </c>
      <c r="E154" s="197">
        <f>'입력표(사립)'!D541</f>
        <v>0</v>
      </c>
      <c r="F154" s="223">
        <f>'입력표(사립)'!E541</f>
        <v>0</v>
      </c>
      <c r="G154" s="406" t="str">
        <f t="shared" si="3"/>
        <v>E</v>
      </c>
      <c r="H154" s="378">
        <f>SUM(I154:Q154)</f>
        <v>0</v>
      </c>
      <c r="I154" s="226">
        <f>SUM('입력표(사립)'!F541:K541)</f>
        <v>0</v>
      </c>
      <c r="J154" s="191">
        <f>SUM('입력표(사립)'!L541:O541)</f>
        <v>0</v>
      </c>
      <c r="K154" s="191">
        <f>SUM('입력표(사립)'!P541:U541)</f>
        <v>0</v>
      </c>
      <c r="L154" s="382">
        <f>SUM('입력표(사립)'!V541:Y541)</f>
        <v>0</v>
      </c>
      <c r="M154" s="193">
        <f>SUM('입력표(사립)'!Z541)</f>
        <v>0</v>
      </c>
      <c r="N154" s="218">
        <f>SUM('입력표(사립)'!AA541)</f>
        <v>0</v>
      </c>
      <c r="O154" s="218">
        <f>SUM('입력표(사립)'!AB541)</f>
        <v>0</v>
      </c>
      <c r="P154" s="218">
        <f>SUM('입력표(사립)'!AC541)</f>
        <v>0</v>
      </c>
      <c r="Q154" s="345">
        <f>SUM('입력표(사립)'!AD541)</f>
        <v>0</v>
      </c>
    </row>
    <row r="155" spans="2:17" x14ac:dyDescent="0.3">
      <c r="B155" s="344">
        <f>'입력표(사립)'!A542</f>
        <v>149</v>
      </c>
      <c r="C155" s="197">
        <f>'입력표(사립)'!B542</f>
        <v>0</v>
      </c>
      <c r="D155" s="197">
        <f>'입력표(사립)'!C542</f>
        <v>0</v>
      </c>
      <c r="E155" s="197">
        <f>'입력표(사립)'!D542</f>
        <v>0</v>
      </c>
      <c r="F155" s="223">
        <f>'입력표(사립)'!E542</f>
        <v>0</v>
      </c>
      <c r="G155" s="406" t="str">
        <f t="shared" si="3"/>
        <v>E</v>
      </c>
      <c r="H155" s="378">
        <f>SUM(I155:Q155)</f>
        <v>0</v>
      </c>
      <c r="I155" s="226">
        <f>SUM('입력표(사립)'!F542:K542)</f>
        <v>0</v>
      </c>
      <c r="J155" s="191">
        <f>SUM('입력표(사립)'!L542:O542)</f>
        <v>0</v>
      </c>
      <c r="K155" s="191">
        <f>SUM('입력표(사립)'!P542:U542)</f>
        <v>0</v>
      </c>
      <c r="L155" s="382">
        <f>SUM('입력표(사립)'!V542:Y542)</f>
        <v>0</v>
      </c>
      <c r="M155" s="193">
        <f>SUM('입력표(사립)'!Z542)</f>
        <v>0</v>
      </c>
      <c r="N155" s="218">
        <f>SUM('입력표(사립)'!AA542)</f>
        <v>0</v>
      </c>
      <c r="O155" s="218">
        <f>SUM('입력표(사립)'!AB542)</f>
        <v>0</v>
      </c>
      <c r="P155" s="218">
        <f>SUM('입력표(사립)'!AC542)</f>
        <v>0</v>
      </c>
      <c r="Q155" s="345">
        <f>SUM('입력표(사립)'!AD542)</f>
        <v>0</v>
      </c>
    </row>
    <row r="156" spans="2:17" x14ac:dyDescent="0.3">
      <c r="B156" s="344">
        <f>'입력표(사립)'!A543</f>
        <v>150</v>
      </c>
      <c r="C156" s="197">
        <f>'입력표(사립)'!B543</f>
        <v>0</v>
      </c>
      <c r="D156" s="197">
        <f>'입력표(사립)'!C543</f>
        <v>0</v>
      </c>
      <c r="E156" s="197">
        <f>'입력표(사립)'!D543</f>
        <v>0</v>
      </c>
      <c r="F156" s="223">
        <f>'입력표(사립)'!E543</f>
        <v>0</v>
      </c>
      <c r="G156" s="406" t="str">
        <f t="shared" si="3"/>
        <v>E</v>
      </c>
      <c r="H156" s="378">
        <f>SUM(I156:Q156)</f>
        <v>0</v>
      </c>
      <c r="I156" s="226">
        <f>SUM('입력표(사립)'!F543:K543)</f>
        <v>0</v>
      </c>
      <c r="J156" s="191">
        <f>SUM('입력표(사립)'!L543:O543)</f>
        <v>0</v>
      </c>
      <c r="K156" s="191">
        <f>SUM('입력표(사립)'!P543:U543)</f>
        <v>0</v>
      </c>
      <c r="L156" s="382">
        <f>SUM('입력표(사립)'!V543:Y543)</f>
        <v>0</v>
      </c>
      <c r="M156" s="193">
        <f>SUM('입력표(사립)'!Z543)</f>
        <v>0</v>
      </c>
      <c r="N156" s="218">
        <f>SUM('입력표(사립)'!AA543)</f>
        <v>0</v>
      </c>
      <c r="O156" s="218">
        <f>SUM('입력표(사립)'!AB543)</f>
        <v>0</v>
      </c>
      <c r="P156" s="218">
        <f>SUM('입력표(사립)'!AC543)</f>
        <v>0</v>
      </c>
      <c r="Q156" s="345">
        <f>SUM('입력표(사립)'!AD543)</f>
        <v>0</v>
      </c>
    </row>
    <row r="157" spans="2:17" x14ac:dyDescent="0.3">
      <c r="B157" s="344">
        <f>'입력표(사립)'!A544</f>
        <v>151</v>
      </c>
      <c r="C157" s="197">
        <f>'입력표(사립)'!B544</f>
        <v>0</v>
      </c>
      <c r="D157" s="197">
        <f>'입력표(사립)'!C544</f>
        <v>0</v>
      </c>
      <c r="E157" s="197">
        <f>'입력표(사립)'!D544</f>
        <v>0</v>
      </c>
      <c r="F157" s="223">
        <f>'입력표(사립)'!E544</f>
        <v>0</v>
      </c>
      <c r="G157" s="406" t="str">
        <f t="shared" si="3"/>
        <v>E</v>
      </c>
      <c r="H157" s="378">
        <f>SUM(I157:Q157)</f>
        <v>0</v>
      </c>
      <c r="I157" s="226">
        <f>SUM('입력표(사립)'!F544:K544)</f>
        <v>0</v>
      </c>
      <c r="J157" s="191">
        <f>SUM('입력표(사립)'!L544:O544)</f>
        <v>0</v>
      </c>
      <c r="K157" s="191">
        <f>SUM('입력표(사립)'!P544:U544)</f>
        <v>0</v>
      </c>
      <c r="L157" s="382">
        <f>SUM('입력표(사립)'!V544:Y544)</f>
        <v>0</v>
      </c>
      <c r="M157" s="193">
        <f>SUM('입력표(사립)'!Z544)</f>
        <v>0</v>
      </c>
      <c r="N157" s="218">
        <f>SUM('입력표(사립)'!AA544)</f>
        <v>0</v>
      </c>
      <c r="O157" s="218">
        <f>SUM('입력표(사립)'!AB544)</f>
        <v>0</v>
      </c>
      <c r="P157" s="218">
        <f>SUM('입력표(사립)'!AC544)</f>
        <v>0</v>
      </c>
      <c r="Q157" s="345">
        <f>SUM('입력표(사립)'!AD544)</f>
        <v>0</v>
      </c>
    </row>
    <row r="158" spans="2:17" x14ac:dyDescent="0.3">
      <c r="B158" s="344">
        <f>'입력표(사립)'!A545</f>
        <v>152</v>
      </c>
      <c r="C158" s="197">
        <f>'입력표(사립)'!B545</f>
        <v>0</v>
      </c>
      <c r="D158" s="197">
        <f>'입력표(사립)'!C545</f>
        <v>0</v>
      </c>
      <c r="E158" s="197">
        <f>'입력표(사립)'!D545</f>
        <v>0</v>
      </c>
      <c r="F158" s="223">
        <f>'입력표(사립)'!E545</f>
        <v>0</v>
      </c>
      <c r="G158" s="406" t="str">
        <f t="shared" si="3"/>
        <v>E</v>
      </c>
      <c r="H158" s="378">
        <f>SUM(I158:Q158)</f>
        <v>0</v>
      </c>
      <c r="I158" s="226">
        <f>SUM('입력표(사립)'!F545:K545)</f>
        <v>0</v>
      </c>
      <c r="J158" s="191">
        <f>SUM('입력표(사립)'!L545:O545)</f>
        <v>0</v>
      </c>
      <c r="K158" s="191">
        <f>SUM('입력표(사립)'!P545:U545)</f>
        <v>0</v>
      </c>
      <c r="L158" s="382">
        <f>SUM('입력표(사립)'!V545:Y545)</f>
        <v>0</v>
      </c>
      <c r="M158" s="193">
        <f>SUM('입력표(사립)'!Z545)</f>
        <v>0</v>
      </c>
      <c r="N158" s="218">
        <f>SUM('입력표(사립)'!AA545)</f>
        <v>0</v>
      </c>
      <c r="O158" s="218">
        <f>SUM('입력표(사립)'!AB545)</f>
        <v>0</v>
      </c>
      <c r="P158" s="218">
        <f>SUM('입력표(사립)'!AC545)</f>
        <v>0</v>
      </c>
      <c r="Q158" s="345">
        <f>SUM('입력표(사립)'!AD545)</f>
        <v>0</v>
      </c>
    </row>
    <row r="159" spans="2:17" x14ac:dyDescent="0.3">
      <c r="B159" s="344">
        <f>'입력표(사립)'!A546</f>
        <v>153</v>
      </c>
      <c r="C159" s="197">
        <f>'입력표(사립)'!B546</f>
        <v>0</v>
      </c>
      <c r="D159" s="197">
        <f>'입력표(사립)'!C546</f>
        <v>0</v>
      </c>
      <c r="E159" s="197">
        <f>'입력표(사립)'!D546</f>
        <v>0</v>
      </c>
      <c r="F159" s="223">
        <f>'입력표(사립)'!E546</f>
        <v>0</v>
      </c>
      <c r="G159" s="406" t="str">
        <f t="shared" si="3"/>
        <v>E</v>
      </c>
      <c r="H159" s="378">
        <f>SUM(I159:Q159)</f>
        <v>0</v>
      </c>
      <c r="I159" s="226">
        <f>SUM('입력표(사립)'!F546:K546)</f>
        <v>0</v>
      </c>
      <c r="J159" s="191">
        <f>SUM('입력표(사립)'!L546:O546)</f>
        <v>0</v>
      </c>
      <c r="K159" s="191">
        <f>SUM('입력표(사립)'!P546:U546)</f>
        <v>0</v>
      </c>
      <c r="L159" s="382">
        <f>SUM('입력표(사립)'!V546:Y546)</f>
        <v>0</v>
      </c>
      <c r="M159" s="193">
        <f>SUM('입력표(사립)'!Z546)</f>
        <v>0</v>
      </c>
      <c r="N159" s="218">
        <f>SUM('입력표(사립)'!AA546)</f>
        <v>0</v>
      </c>
      <c r="O159" s="218">
        <f>SUM('입력표(사립)'!AB546)</f>
        <v>0</v>
      </c>
      <c r="P159" s="218">
        <f>SUM('입력표(사립)'!AC546)</f>
        <v>0</v>
      </c>
      <c r="Q159" s="345">
        <f>SUM('입력표(사립)'!AD546)</f>
        <v>0</v>
      </c>
    </row>
    <row r="160" spans="2:17" x14ac:dyDescent="0.3">
      <c r="B160" s="344">
        <f>'입력표(사립)'!A547</f>
        <v>154</v>
      </c>
      <c r="C160" s="197">
        <f>'입력표(사립)'!B547</f>
        <v>0</v>
      </c>
      <c r="D160" s="197">
        <f>'입력표(사립)'!C547</f>
        <v>0</v>
      </c>
      <c r="E160" s="197">
        <f>'입력표(사립)'!D547</f>
        <v>0</v>
      </c>
      <c r="F160" s="223">
        <f>'입력표(사립)'!E547</f>
        <v>0</v>
      </c>
      <c r="G160" s="406" t="str">
        <f t="shared" si="3"/>
        <v>E</v>
      </c>
      <c r="H160" s="378">
        <f>SUM(I160:Q160)</f>
        <v>0</v>
      </c>
      <c r="I160" s="226">
        <f>SUM('입력표(사립)'!F547:K547)</f>
        <v>0</v>
      </c>
      <c r="J160" s="191">
        <f>SUM('입력표(사립)'!L547:O547)</f>
        <v>0</v>
      </c>
      <c r="K160" s="191">
        <f>SUM('입력표(사립)'!P547:U547)</f>
        <v>0</v>
      </c>
      <c r="L160" s="382">
        <f>SUM('입력표(사립)'!V547:Y547)</f>
        <v>0</v>
      </c>
      <c r="M160" s="193">
        <f>SUM('입력표(사립)'!Z547)</f>
        <v>0</v>
      </c>
      <c r="N160" s="218">
        <f>SUM('입력표(사립)'!AA547)</f>
        <v>0</v>
      </c>
      <c r="O160" s="218">
        <f>SUM('입력표(사립)'!AB547)</f>
        <v>0</v>
      </c>
      <c r="P160" s="218">
        <f>SUM('입력표(사립)'!AC547)</f>
        <v>0</v>
      </c>
      <c r="Q160" s="345">
        <f>SUM('입력표(사립)'!AD547)</f>
        <v>0</v>
      </c>
    </row>
    <row r="161" spans="2:17" x14ac:dyDescent="0.3">
      <c r="B161" s="344">
        <f>'입력표(사립)'!A548</f>
        <v>155</v>
      </c>
      <c r="C161" s="197">
        <f>'입력표(사립)'!B548</f>
        <v>0</v>
      </c>
      <c r="D161" s="197">
        <f>'입력표(사립)'!C548</f>
        <v>0</v>
      </c>
      <c r="E161" s="197">
        <f>'입력표(사립)'!D548</f>
        <v>0</v>
      </c>
      <c r="F161" s="223">
        <f>'입력표(사립)'!E548</f>
        <v>0</v>
      </c>
      <c r="G161" s="406" t="str">
        <f t="shared" si="3"/>
        <v>E</v>
      </c>
      <c r="H161" s="378">
        <f>SUM(I161:Q161)</f>
        <v>0</v>
      </c>
      <c r="I161" s="226">
        <f>SUM('입력표(사립)'!F548:K548)</f>
        <v>0</v>
      </c>
      <c r="J161" s="191">
        <f>SUM('입력표(사립)'!L548:O548)</f>
        <v>0</v>
      </c>
      <c r="K161" s="191">
        <f>SUM('입력표(사립)'!P548:U548)</f>
        <v>0</v>
      </c>
      <c r="L161" s="382">
        <f>SUM('입력표(사립)'!V548:Y548)</f>
        <v>0</v>
      </c>
      <c r="M161" s="193">
        <f>SUM('입력표(사립)'!Z548)</f>
        <v>0</v>
      </c>
      <c r="N161" s="218">
        <f>SUM('입력표(사립)'!AA548)</f>
        <v>0</v>
      </c>
      <c r="O161" s="218">
        <f>SUM('입력표(사립)'!AB548)</f>
        <v>0</v>
      </c>
      <c r="P161" s="218">
        <f>SUM('입력표(사립)'!AC548)</f>
        <v>0</v>
      </c>
      <c r="Q161" s="345">
        <f>SUM('입력표(사립)'!AD548)</f>
        <v>0</v>
      </c>
    </row>
    <row r="162" spans="2:17" x14ac:dyDescent="0.3">
      <c r="B162" s="344">
        <f>'입력표(사립)'!A549</f>
        <v>156</v>
      </c>
      <c r="C162" s="197">
        <f>'입력표(사립)'!B549</f>
        <v>0</v>
      </c>
      <c r="D162" s="197">
        <f>'입력표(사립)'!C549</f>
        <v>0</v>
      </c>
      <c r="E162" s="197">
        <f>'입력표(사립)'!D549</f>
        <v>0</v>
      </c>
      <c r="F162" s="223">
        <f>'입력표(사립)'!E549</f>
        <v>0</v>
      </c>
      <c r="G162" s="406" t="str">
        <f t="shared" si="3"/>
        <v>E</v>
      </c>
      <c r="H162" s="378">
        <f>SUM(I162:Q162)</f>
        <v>0</v>
      </c>
      <c r="I162" s="226">
        <f>SUM('입력표(사립)'!F549:K549)</f>
        <v>0</v>
      </c>
      <c r="J162" s="191">
        <f>SUM('입력표(사립)'!L549:O549)</f>
        <v>0</v>
      </c>
      <c r="K162" s="191">
        <f>SUM('입력표(사립)'!P549:U549)</f>
        <v>0</v>
      </c>
      <c r="L162" s="382">
        <f>SUM('입력표(사립)'!V549:Y549)</f>
        <v>0</v>
      </c>
      <c r="M162" s="193">
        <f>SUM('입력표(사립)'!Z549)</f>
        <v>0</v>
      </c>
      <c r="N162" s="218">
        <f>SUM('입력표(사립)'!AA549)</f>
        <v>0</v>
      </c>
      <c r="O162" s="218">
        <f>SUM('입력표(사립)'!AB549)</f>
        <v>0</v>
      </c>
      <c r="P162" s="218">
        <f>SUM('입력표(사립)'!AC549)</f>
        <v>0</v>
      </c>
      <c r="Q162" s="345">
        <f>SUM('입력표(사립)'!AD549)</f>
        <v>0</v>
      </c>
    </row>
    <row r="163" spans="2:17" x14ac:dyDescent="0.3">
      <c r="B163" s="344">
        <f>'입력표(사립)'!A550</f>
        <v>157</v>
      </c>
      <c r="C163" s="197">
        <f>'입력표(사립)'!B550</f>
        <v>0</v>
      </c>
      <c r="D163" s="197">
        <f>'입력표(사립)'!C550</f>
        <v>0</v>
      </c>
      <c r="E163" s="197">
        <f>'입력표(사립)'!D550</f>
        <v>0</v>
      </c>
      <c r="F163" s="223">
        <f>'입력표(사립)'!E550</f>
        <v>0</v>
      </c>
      <c r="G163" s="406" t="str">
        <f t="shared" si="3"/>
        <v>E</v>
      </c>
      <c r="H163" s="378">
        <f>SUM(I163:Q163)</f>
        <v>0</v>
      </c>
      <c r="I163" s="226">
        <f>SUM('입력표(사립)'!F550:K550)</f>
        <v>0</v>
      </c>
      <c r="J163" s="191">
        <f>SUM('입력표(사립)'!L550:O550)</f>
        <v>0</v>
      </c>
      <c r="K163" s="191">
        <f>SUM('입력표(사립)'!P550:U550)</f>
        <v>0</v>
      </c>
      <c r="L163" s="382">
        <f>SUM('입력표(사립)'!V550:Y550)</f>
        <v>0</v>
      </c>
      <c r="M163" s="193">
        <f>SUM('입력표(사립)'!Z550)</f>
        <v>0</v>
      </c>
      <c r="N163" s="218">
        <f>SUM('입력표(사립)'!AA550)</f>
        <v>0</v>
      </c>
      <c r="O163" s="218">
        <f>SUM('입력표(사립)'!AB550)</f>
        <v>0</v>
      </c>
      <c r="P163" s="218">
        <f>SUM('입력표(사립)'!AC550)</f>
        <v>0</v>
      </c>
      <c r="Q163" s="345">
        <f>SUM('입력표(사립)'!AD550)</f>
        <v>0</v>
      </c>
    </row>
    <row r="164" spans="2:17" x14ac:dyDescent="0.3">
      <c r="B164" s="344">
        <f>'입력표(사립)'!A551</f>
        <v>158</v>
      </c>
      <c r="C164" s="197">
        <f>'입력표(사립)'!B551</f>
        <v>0</v>
      </c>
      <c r="D164" s="197">
        <f>'입력표(사립)'!C551</f>
        <v>0</v>
      </c>
      <c r="E164" s="197">
        <f>'입력표(사립)'!D551</f>
        <v>0</v>
      </c>
      <c r="F164" s="223">
        <f>'입력표(사립)'!E551</f>
        <v>0</v>
      </c>
      <c r="G164" s="406" t="str">
        <f t="shared" si="3"/>
        <v>E</v>
      </c>
      <c r="H164" s="378">
        <f>SUM(I164:Q164)</f>
        <v>0</v>
      </c>
      <c r="I164" s="226">
        <f>SUM('입력표(사립)'!F551:K551)</f>
        <v>0</v>
      </c>
      <c r="J164" s="191">
        <f>SUM('입력표(사립)'!L551:O551)</f>
        <v>0</v>
      </c>
      <c r="K164" s="191">
        <f>SUM('입력표(사립)'!P551:U551)</f>
        <v>0</v>
      </c>
      <c r="L164" s="382">
        <f>SUM('입력표(사립)'!V551:Y551)</f>
        <v>0</v>
      </c>
      <c r="M164" s="193">
        <f>SUM('입력표(사립)'!Z551)</f>
        <v>0</v>
      </c>
      <c r="N164" s="218">
        <f>SUM('입력표(사립)'!AA551)</f>
        <v>0</v>
      </c>
      <c r="O164" s="218">
        <f>SUM('입력표(사립)'!AB551)</f>
        <v>0</v>
      </c>
      <c r="P164" s="218">
        <f>SUM('입력표(사립)'!AC551)</f>
        <v>0</v>
      </c>
      <c r="Q164" s="345">
        <f>SUM('입력표(사립)'!AD551)</f>
        <v>0</v>
      </c>
    </row>
    <row r="165" spans="2:17" x14ac:dyDescent="0.3">
      <c r="B165" s="344">
        <f>'입력표(사립)'!A552</f>
        <v>159</v>
      </c>
      <c r="C165" s="197">
        <f>'입력표(사립)'!B552</f>
        <v>0</v>
      </c>
      <c r="D165" s="197">
        <f>'입력표(사립)'!C552</f>
        <v>0</v>
      </c>
      <c r="E165" s="197">
        <f>'입력표(사립)'!D552</f>
        <v>0</v>
      </c>
      <c r="F165" s="223">
        <f>'입력표(사립)'!E552</f>
        <v>0</v>
      </c>
      <c r="G165" s="406" t="str">
        <f t="shared" si="3"/>
        <v>E</v>
      </c>
      <c r="H165" s="378">
        <f>SUM(I165:Q165)</f>
        <v>0</v>
      </c>
      <c r="I165" s="226">
        <f>SUM('입력표(사립)'!F552:K552)</f>
        <v>0</v>
      </c>
      <c r="J165" s="191">
        <f>SUM('입력표(사립)'!L552:O552)</f>
        <v>0</v>
      </c>
      <c r="K165" s="191">
        <f>SUM('입력표(사립)'!P552:U552)</f>
        <v>0</v>
      </c>
      <c r="L165" s="382">
        <f>SUM('입력표(사립)'!V552:Y552)</f>
        <v>0</v>
      </c>
      <c r="M165" s="193">
        <f>SUM('입력표(사립)'!Z552)</f>
        <v>0</v>
      </c>
      <c r="N165" s="218">
        <f>SUM('입력표(사립)'!AA552)</f>
        <v>0</v>
      </c>
      <c r="O165" s="218">
        <f>SUM('입력표(사립)'!AB552)</f>
        <v>0</v>
      </c>
      <c r="P165" s="218">
        <f>SUM('입력표(사립)'!AC552)</f>
        <v>0</v>
      </c>
      <c r="Q165" s="345">
        <f>SUM('입력표(사립)'!AD552)</f>
        <v>0</v>
      </c>
    </row>
    <row r="166" spans="2:17" x14ac:dyDescent="0.3">
      <c r="B166" s="344">
        <f>'입력표(사립)'!A553</f>
        <v>160</v>
      </c>
      <c r="C166" s="197">
        <f>'입력표(사립)'!B553</f>
        <v>0</v>
      </c>
      <c r="D166" s="197">
        <f>'입력표(사립)'!C553</f>
        <v>0</v>
      </c>
      <c r="E166" s="197">
        <f>'입력표(사립)'!D553</f>
        <v>0</v>
      </c>
      <c r="F166" s="223">
        <f>'입력표(사립)'!E553</f>
        <v>0</v>
      </c>
      <c r="G166" s="406" t="str">
        <f t="shared" si="3"/>
        <v>E</v>
      </c>
      <c r="H166" s="378">
        <f>SUM(I166:Q166)</f>
        <v>0</v>
      </c>
      <c r="I166" s="226">
        <f>SUM('입력표(사립)'!F553:K553)</f>
        <v>0</v>
      </c>
      <c r="J166" s="191">
        <f>SUM('입력표(사립)'!L553:O553)</f>
        <v>0</v>
      </c>
      <c r="K166" s="191">
        <f>SUM('입력표(사립)'!P553:U553)</f>
        <v>0</v>
      </c>
      <c r="L166" s="382">
        <f>SUM('입력표(사립)'!V553:Y553)</f>
        <v>0</v>
      </c>
      <c r="M166" s="193">
        <f>SUM('입력표(사립)'!Z553)</f>
        <v>0</v>
      </c>
      <c r="N166" s="218">
        <f>SUM('입력표(사립)'!AA553)</f>
        <v>0</v>
      </c>
      <c r="O166" s="218">
        <f>SUM('입력표(사립)'!AB553)</f>
        <v>0</v>
      </c>
      <c r="P166" s="218">
        <f>SUM('입력표(사립)'!AC553)</f>
        <v>0</v>
      </c>
      <c r="Q166" s="345">
        <f>SUM('입력표(사립)'!AD553)</f>
        <v>0</v>
      </c>
    </row>
    <row r="167" spans="2:17" x14ac:dyDescent="0.3">
      <c r="B167" s="344">
        <f>'입력표(사립)'!A554</f>
        <v>161</v>
      </c>
      <c r="C167" s="197">
        <f>'입력표(사립)'!B554</f>
        <v>0</v>
      </c>
      <c r="D167" s="197">
        <f>'입력표(사립)'!C554</f>
        <v>0</v>
      </c>
      <c r="E167" s="197">
        <f>'입력표(사립)'!D554</f>
        <v>0</v>
      </c>
      <c r="F167" s="223">
        <f>'입력표(사립)'!E554</f>
        <v>0</v>
      </c>
      <c r="G167" s="406" t="str">
        <f t="shared" si="3"/>
        <v>E</v>
      </c>
      <c r="H167" s="378">
        <f>SUM(I167:Q167)</f>
        <v>0</v>
      </c>
      <c r="I167" s="226">
        <f>SUM('입력표(사립)'!F554:K554)</f>
        <v>0</v>
      </c>
      <c r="J167" s="191">
        <f>SUM('입력표(사립)'!L554:O554)</f>
        <v>0</v>
      </c>
      <c r="K167" s="191">
        <f>SUM('입력표(사립)'!P554:U554)</f>
        <v>0</v>
      </c>
      <c r="L167" s="382">
        <f>SUM('입력표(사립)'!V554:Y554)</f>
        <v>0</v>
      </c>
      <c r="M167" s="193">
        <f>SUM('입력표(사립)'!Z554)</f>
        <v>0</v>
      </c>
      <c r="N167" s="218">
        <f>SUM('입력표(사립)'!AA554)</f>
        <v>0</v>
      </c>
      <c r="O167" s="218">
        <f>SUM('입력표(사립)'!AB554)</f>
        <v>0</v>
      </c>
      <c r="P167" s="218">
        <f>SUM('입력표(사립)'!AC554)</f>
        <v>0</v>
      </c>
      <c r="Q167" s="345">
        <f>SUM('입력표(사립)'!AD554)</f>
        <v>0</v>
      </c>
    </row>
    <row r="168" spans="2:17" x14ac:dyDescent="0.3">
      <c r="B168" s="344">
        <f>'입력표(사립)'!A555</f>
        <v>162</v>
      </c>
      <c r="C168" s="197">
        <f>'입력표(사립)'!B555</f>
        <v>0</v>
      </c>
      <c r="D168" s="197">
        <f>'입력표(사립)'!C555</f>
        <v>0</v>
      </c>
      <c r="E168" s="197">
        <f>'입력표(사립)'!D555</f>
        <v>0</v>
      </c>
      <c r="F168" s="223">
        <f>'입력표(사립)'!E555</f>
        <v>0</v>
      </c>
      <c r="G168" s="406" t="str">
        <f t="shared" si="3"/>
        <v>E</v>
      </c>
      <c r="H168" s="378">
        <f>SUM(I168:Q168)</f>
        <v>0</v>
      </c>
      <c r="I168" s="226">
        <f>SUM('입력표(사립)'!F555:K555)</f>
        <v>0</v>
      </c>
      <c r="J168" s="191">
        <f>SUM('입력표(사립)'!L555:O555)</f>
        <v>0</v>
      </c>
      <c r="K168" s="191">
        <f>SUM('입력표(사립)'!P555:U555)</f>
        <v>0</v>
      </c>
      <c r="L168" s="382">
        <f>SUM('입력표(사립)'!V555:Y555)</f>
        <v>0</v>
      </c>
      <c r="M168" s="193">
        <f>SUM('입력표(사립)'!Z555)</f>
        <v>0</v>
      </c>
      <c r="N168" s="218">
        <f>SUM('입력표(사립)'!AA555)</f>
        <v>0</v>
      </c>
      <c r="O168" s="218">
        <f>SUM('입력표(사립)'!AB555)</f>
        <v>0</v>
      </c>
      <c r="P168" s="218">
        <f>SUM('입력표(사립)'!AC555)</f>
        <v>0</v>
      </c>
      <c r="Q168" s="345">
        <f>SUM('입력표(사립)'!AD555)</f>
        <v>0</v>
      </c>
    </row>
    <row r="169" spans="2:17" x14ac:dyDescent="0.3">
      <c r="B169" s="344">
        <f>'입력표(사립)'!A556</f>
        <v>163</v>
      </c>
      <c r="C169" s="197">
        <f>'입력표(사립)'!B556</f>
        <v>0</v>
      </c>
      <c r="D169" s="197">
        <f>'입력표(사립)'!C556</f>
        <v>0</v>
      </c>
      <c r="E169" s="197">
        <f>'입력표(사립)'!D556</f>
        <v>0</v>
      </c>
      <c r="F169" s="223">
        <f>'입력표(사립)'!E556</f>
        <v>0</v>
      </c>
      <c r="G169" s="406" t="str">
        <f t="shared" si="3"/>
        <v>E</v>
      </c>
      <c r="H169" s="378">
        <f>SUM(I169:Q169)</f>
        <v>0</v>
      </c>
      <c r="I169" s="226">
        <f>SUM('입력표(사립)'!F556:K556)</f>
        <v>0</v>
      </c>
      <c r="J169" s="191">
        <f>SUM('입력표(사립)'!L556:O556)</f>
        <v>0</v>
      </c>
      <c r="K169" s="191">
        <f>SUM('입력표(사립)'!P556:U556)</f>
        <v>0</v>
      </c>
      <c r="L169" s="382">
        <f>SUM('입력표(사립)'!V556:Y556)</f>
        <v>0</v>
      </c>
      <c r="M169" s="193">
        <f>SUM('입력표(사립)'!Z556)</f>
        <v>0</v>
      </c>
      <c r="N169" s="218">
        <f>SUM('입력표(사립)'!AA556)</f>
        <v>0</v>
      </c>
      <c r="O169" s="218">
        <f>SUM('입력표(사립)'!AB556)</f>
        <v>0</v>
      </c>
      <c r="P169" s="218">
        <f>SUM('입력표(사립)'!AC556)</f>
        <v>0</v>
      </c>
      <c r="Q169" s="345">
        <f>SUM('입력표(사립)'!AD556)</f>
        <v>0</v>
      </c>
    </row>
    <row r="170" spans="2:17" x14ac:dyDescent="0.3">
      <c r="B170" s="344">
        <f>'입력표(사립)'!A557</f>
        <v>164</v>
      </c>
      <c r="C170" s="197">
        <f>'입력표(사립)'!B557</f>
        <v>0</v>
      </c>
      <c r="D170" s="197">
        <f>'입력표(사립)'!C557</f>
        <v>0</v>
      </c>
      <c r="E170" s="197">
        <f>'입력표(사립)'!D557</f>
        <v>0</v>
      </c>
      <c r="F170" s="223">
        <f>'입력표(사립)'!E557</f>
        <v>0</v>
      </c>
      <c r="G170" s="406" t="str">
        <f t="shared" si="3"/>
        <v>E</v>
      </c>
      <c r="H170" s="378">
        <f>SUM(I170:Q170)</f>
        <v>0</v>
      </c>
      <c r="I170" s="226">
        <f>SUM('입력표(사립)'!F557:K557)</f>
        <v>0</v>
      </c>
      <c r="J170" s="191">
        <f>SUM('입력표(사립)'!L557:O557)</f>
        <v>0</v>
      </c>
      <c r="K170" s="191">
        <f>SUM('입력표(사립)'!P557:U557)</f>
        <v>0</v>
      </c>
      <c r="L170" s="382">
        <f>SUM('입력표(사립)'!V557:Y557)</f>
        <v>0</v>
      </c>
      <c r="M170" s="193">
        <f>SUM('입력표(사립)'!Z557)</f>
        <v>0</v>
      </c>
      <c r="N170" s="218">
        <f>SUM('입력표(사립)'!AA557)</f>
        <v>0</v>
      </c>
      <c r="O170" s="218">
        <f>SUM('입력표(사립)'!AB557)</f>
        <v>0</v>
      </c>
      <c r="P170" s="218">
        <f>SUM('입력표(사립)'!AC557)</f>
        <v>0</v>
      </c>
      <c r="Q170" s="345">
        <f>SUM('입력표(사립)'!AD557)</f>
        <v>0</v>
      </c>
    </row>
    <row r="171" spans="2:17" x14ac:dyDescent="0.3">
      <c r="B171" s="344">
        <f>'입력표(사립)'!A558</f>
        <v>165</v>
      </c>
      <c r="C171" s="197">
        <f>'입력표(사립)'!B558</f>
        <v>0</v>
      </c>
      <c r="D171" s="197">
        <f>'입력표(사립)'!C558</f>
        <v>0</v>
      </c>
      <c r="E171" s="197">
        <f>'입력표(사립)'!D558</f>
        <v>0</v>
      </c>
      <c r="F171" s="223">
        <f>'입력표(사립)'!E558</f>
        <v>0</v>
      </c>
      <c r="G171" s="406" t="str">
        <f t="shared" si="3"/>
        <v>E</v>
      </c>
      <c r="H171" s="378">
        <f>SUM(I171:Q171)</f>
        <v>0</v>
      </c>
      <c r="I171" s="226">
        <f>SUM('입력표(사립)'!F558:K558)</f>
        <v>0</v>
      </c>
      <c r="J171" s="191">
        <f>SUM('입력표(사립)'!L558:O558)</f>
        <v>0</v>
      </c>
      <c r="K171" s="191">
        <f>SUM('입력표(사립)'!P558:U558)</f>
        <v>0</v>
      </c>
      <c r="L171" s="382">
        <f>SUM('입력표(사립)'!V558:Y558)</f>
        <v>0</v>
      </c>
      <c r="M171" s="193">
        <f>SUM('입력표(사립)'!Z558)</f>
        <v>0</v>
      </c>
      <c r="N171" s="218">
        <f>SUM('입력표(사립)'!AA558)</f>
        <v>0</v>
      </c>
      <c r="O171" s="218">
        <f>SUM('입력표(사립)'!AB558)</f>
        <v>0</v>
      </c>
      <c r="P171" s="218">
        <f>SUM('입력표(사립)'!AC558)</f>
        <v>0</v>
      </c>
      <c r="Q171" s="345">
        <f>SUM('입력표(사립)'!AD558)</f>
        <v>0</v>
      </c>
    </row>
    <row r="172" spans="2:17" x14ac:dyDescent="0.3">
      <c r="B172" s="344">
        <f>'입력표(사립)'!A559</f>
        <v>166</v>
      </c>
      <c r="C172" s="197">
        <f>'입력표(사립)'!B559</f>
        <v>0</v>
      </c>
      <c r="D172" s="197">
        <f>'입력표(사립)'!C559</f>
        <v>0</v>
      </c>
      <c r="E172" s="197">
        <f>'입력표(사립)'!D559</f>
        <v>0</v>
      </c>
      <c r="F172" s="223">
        <f>'입력표(사립)'!E559</f>
        <v>0</v>
      </c>
      <c r="G172" s="406" t="str">
        <f t="shared" si="3"/>
        <v>E</v>
      </c>
      <c r="H172" s="378">
        <f>SUM(I172:Q172)</f>
        <v>0</v>
      </c>
      <c r="I172" s="226">
        <f>SUM('입력표(사립)'!F559:K559)</f>
        <v>0</v>
      </c>
      <c r="J172" s="191">
        <f>SUM('입력표(사립)'!L559:O559)</f>
        <v>0</v>
      </c>
      <c r="K172" s="191">
        <f>SUM('입력표(사립)'!P559:U559)</f>
        <v>0</v>
      </c>
      <c r="L172" s="382">
        <f>SUM('입력표(사립)'!V559:Y559)</f>
        <v>0</v>
      </c>
      <c r="M172" s="193">
        <f>SUM('입력표(사립)'!Z559)</f>
        <v>0</v>
      </c>
      <c r="N172" s="218">
        <f>SUM('입력표(사립)'!AA559)</f>
        <v>0</v>
      </c>
      <c r="O172" s="218">
        <f>SUM('입력표(사립)'!AB559)</f>
        <v>0</v>
      </c>
      <c r="P172" s="218">
        <f>SUM('입력표(사립)'!AC559)</f>
        <v>0</v>
      </c>
      <c r="Q172" s="345">
        <f>SUM('입력표(사립)'!AD559)</f>
        <v>0</v>
      </c>
    </row>
    <row r="173" spans="2:17" x14ac:dyDescent="0.3">
      <c r="B173" s="344">
        <f>'입력표(사립)'!A560</f>
        <v>167</v>
      </c>
      <c r="C173" s="197">
        <f>'입력표(사립)'!B560</f>
        <v>0</v>
      </c>
      <c r="D173" s="197">
        <f>'입력표(사립)'!C560</f>
        <v>0</v>
      </c>
      <c r="E173" s="197">
        <f>'입력표(사립)'!D560</f>
        <v>0</v>
      </c>
      <c r="F173" s="223">
        <f>'입력표(사립)'!E560</f>
        <v>0</v>
      </c>
      <c r="G173" s="406" t="str">
        <f t="shared" si="3"/>
        <v>E</v>
      </c>
      <c r="H173" s="378">
        <f>SUM(I173:Q173)</f>
        <v>0</v>
      </c>
      <c r="I173" s="226">
        <f>SUM('입력표(사립)'!F560:K560)</f>
        <v>0</v>
      </c>
      <c r="J173" s="191">
        <f>SUM('입력표(사립)'!L560:O560)</f>
        <v>0</v>
      </c>
      <c r="K173" s="191">
        <f>SUM('입력표(사립)'!P560:U560)</f>
        <v>0</v>
      </c>
      <c r="L173" s="382">
        <f>SUM('입력표(사립)'!V560:Y560)</f>
        <v>0</v>
      </c>
      <c r="M173" s="193">
        <f>SUM('입력표(사립)'!Z560)</f>
        <v>0</v>
      </c>
      <c r="N173" s="218">
        <f>SUM('입력표(사립)'!AA560)</f>
        <v>0</v>
      </c>
      <c r="O173" s="218">
        <f>SUM('입력표(사립)'!AB560)</f>
        <v>0</v>
      </c>
      <c r="P173" s="218">
        <f>SUM('입력표(사립)'!AC560)</f>
        <v>0</v>
      </c>
      <c r="Q173" s="345">
        <f>SUM('입력표(사립)'!AD560)</f>
        <v>0</v>
      </c>
    </row>
    <row r="174" spans="2:17" x14ac:dyDescent="0.3">
      <c r="B174" s="344">
        <f>'입력표(사립)'!A561</f>
        <v>168</v>
      </c>
      <c r="C174" s="197">
        <f>'입력표(사립)'!B561</f>
        <v>0</v>
      </c>
      <c r="D174" s="197">
        <f>'입력표(사립)'!C561</f>
        <v>0</v>
      </c>
      <c r="E174" s="197">
        <f>'입력표(사립)'!D561</f>
        <v>0</v>
      </c>
      <c r="F174" s="223">
        <f>'입력표(사립)'!E561</f>
        <v>0</v>
      </c>
      <c r="G174" s="406" t="str">
        <f t="shared" si="3"/>
        <v>E</v>
      </c>
      <c r="H174" s="378">
        <f>SUM(I174:Q174)</f>
        <v>0</v>
      </c>
      <c r="I174" s="226">
        <f>SUM('입력표(사립)'!F561:K561)</f>
        <v>0</v>
      </c>
      <c r="J174" s="191">
        <f>SUM('입력표(사립)'!L561:O561)</f>
        <v>0</v>
      </c>
      <c r="K174" s="191">
        <f>SUM('입력표(사립)'!P561:U561)</f>
        <v>0</v>
      </c>
      <c r="L174" s="382">
        <f>SUM('입력표(사립)'!V561:Y561)</f>
        <v>0</v>
      </c>
      <c r="M174" s="193">
        <f>SUM('입력표(사립)'!Z561)</f>
        <v>0</v>
      </c>
      <c r="N174" s="218">
        <f>SUM('입력표(사립)'!AA561)</f>
        <v>0</v>
      </c>
      <c r="O174" s="218">
        <f>SUM('입력표(사립)'!AB561)</f>
        <v>0</v>
      </c>
      <c r="P174" s="218">
        <f>SUM('입력표(사립)'!AC561)</f>
        <v>0</v>
      </c>
      <c r="Q174" s="345">
        <f>SUM('입력표(사립)'!AD561)</f>
        <v>0</v>
      </c>
    </row>
    <row r="175" spans="2:17" x14ac:dyDescent="0.3">
      <c r="B175" s="344">
        <f>'입력표(사립)'!A562</f>
        <v>169</v>
      </c>
      <c r="C175" s="197">
        <f>'입력표(사립)'!B562</f>
        <v>0</v>
      </c>
      <c r="D175" s="197">
        <f>'입력표(사립)'!C562</f>
        <v>0</v>
      </c>
      <c r="E175" s="197">
        <f>'입력표(사립)'!D562</f>
        <v>0</v>
      </c>
      <c r="F175" s="223">
        <f>'입력표(사립)'!E562</f>
        <v>0</v>
      </c>
      <c r="G175" s="406" t="str">
        <f t="shared" si="3"/>
        <v>E</v>
      </c>
      <c r="H175" s="378">
        <f>SUM(I175:Q175)</f>
        <v>0</v>
      </c>
      <c r="I175" s="226">
        <f>SUM('입력표(사립)'!F562:K562)</f>
        <v>0</v>
      </c>
      <c r="J175" s="191">
        <f>SUM('입력표(사립)'!L562:O562)</f>
        <v>0</v>
      </c>
      <c r="K175" s="191">
        <f>SUM('입력표(사립)'!P562:U562)</f>
        <v>0</v>
      </c>
      <c r="L175" s="382">
        <f>SUM('입력표(사립)'!V562:Y562)</f>
        <v>0</v>
      </c>
      <c r="M175" s="193">
        <f>SUM('입력표(사립)'!Z562)</f>
        <v>0</v>
      </c>
      <c r="N175" s="218">
        <f>SUM('입력표(사립)'!AA562)</f>
        <v>0</v>
      </c>
      <c r="O175" s="218">
        <f>SUM('입력표(사립)'!AB562)</f>
        <v>0</v>
      </c>
      <c r="P175" s="218">
        <f>SUM('입력표(사립)'!AC562)</f>
        <v>0</v>
      </c>
      <c r="Q175" s="345">
        <f>SUM('입력표(사립)'!AD562)</f>
        <v>0</v>
      </c>
    </row>
    <row r="176" spans="2:17" x14ac:dyDescent="0.3">
      <c r="B176" s="344">
        <f>'입력표(사립)'!A563</f>
        <v>170</v>
      </c>
      <c r="C176" s="197">
        <f>'입력표(사립)'!B563</f>
        <v>0</v>
      </c>
      <c r="D176" s="197">
        <f>'입력표(사립)'!C563</f>
        <v>0</v>
      </c>
      <c r="E176" s="197">
        <f>'입력표(사립)'!D563</f>
        <v>0</v>
      </c>
      <c r="F176" s="223">
        <f>'입력표(사립)'!E563</f>
        <v>0</v>
      </c>
      <c r="G176" s="406" t="str">
        <f t="shared" si="3"/>
        <v>E</v>
      </c>
      <c r="H176" s="378">
        <f>SUM(I176:Q176)</f>
        <v>0</v>
      </c>
      <c r="I176" s="226">
        <f>SUM('입력표(사립)'!F563:K563)</f>
        <v>0</v>
      </c>
      <c r="J176" s="191">
        <f>SUM('입력표(사립)'!L563:O563)</f>
        <v>0</v>
      </c>
      <c r="K176" s="191">
        <f>SUM('입력표(사립)'!P563:U563)</f>
        <v>0</v>
      </c>
      <c r="L176" s="382">
        <f>SUM('입력표(사립)'!V563:Y563)</f>
        <v>0</v>
      </c>
      <c r="M176" s="193">
        <f>SUM('입력표(사립)'!Z563)</f>
        <v>0</v>
      </c>
      <c r="N176" s="218">
        <f>SUM('입력표(사립)'!AA563)</f>
        <v>0</v>
      </c>
      <c r="O176" s="218">
        <f>SUM('입력표(사립)'!AB563)</f>
        <v>0</v>
      </c>
      <c r="P176" s="218">
        <f>SUM('입력표(사립)'!AC563)</f>
        <v>0</v>
      </c>
      <c r="Q176" s="345">
        <f>SUM('입력표(사립)'!AD563)</f>
        <v>0</v>
      </c>
    </row>
    <row r="177" spans="2:17" x14ac:dyDescent="0.3">
      <c r="B177" s="344">
        <f>'입력표(사립)'!A564</f>
        <v>171</v>
      </c>
      <c r="C177" s="197">
        <f>'입력표(사립)'!B564</f>
        <v>0</v>
      </c>
      <c r="D177" s="197">
        <f>'입력표(사립)'!C564</f>
        <v>0</v>
      </c>
      <c r="E177" s="197">
        <f>'입력표(사립)'!D564</f>
        <v>0</v>
      </c>
      <c r="F177" s="223">
        <f>'입력표(사립)'!E564</f>
        <v>0</v>
      </c>
      <c r="G177" s="406" t="str">
        <f t="shared" si="3"/>
        <v>E</v>
      </c>
      <c r="H177" s="378">
        <f>SUM(I177:Q177)</f>
        <v>0</v>
      </c>
      <c r="I177" s="226">
        <f>SUM('입력표(사립)'!F564:K564)</f>
        <v>0</v>
      </c>
      <c r="J177" s="191">
        <f>SUM('입력표(사립)'!L564:O564)</f>
        <v>0</v>
      </c>
      <c r="K177" s="191">
        <f>SUM('입력표(사립)'!P564:U564)</f>
        <v>0</v>
      </c>
      <c r="L177" s="382">
        <f>SUM('입력표(사립)'!V564:Y564)</f>
        <v>0</v>
      </c>
      <c r="M177" s="193">
        <f>SUM('입력표(사립)'!Z564)</f>
        <v>0</v>
      </c>
      <c r="N177" s="218">
        <f>SUM('입력표(사립)'!AA564)</f>
        <v>0</v>
      </c>
      <c r="O177" s="218">
        <f>SUM('입력표(사립)'!AB564)</f>
        <v>0</v>
      </c>
      <c r="P177" s="218">
        <f>SUM('입력표(사립)'!AC564)</f>
        <v>0</v>
      </c>
      <c r="Q177" s="345">
        <f>SUM('입력표(사립)'!AD564)</f>
        <v>0</v>
      </c>
    </row>
    <row r="178" spans="2:17" x14ac:dyDescent="0.3">
      <c r="B178" s="344">
        <f>'입력표(사립)'!A565</f>
        <v>172</v>
      </c>
      <c r="C178" s="197">
        <f>'입력표(사립)'!B565</f>
        <v>0</v>
      </c>
      <c r="D178" s="197">
        <f>'입력표(사립)'!C565</f>
        <v>0</v>
      </c>
      <c r="E178" s="197">
        <f>'입력표(사립)'!D565</f>
        <v>0</v>
      </c>
      <c r="F178" s="223">
        <f>'입력표(사립)'!E565</f>
        <v>0</v>
      </c>
      <c r="G178" s="406" t="str">
        <f t="shared" si="3"/>
        <v>E</v>
      </c>
      <c r="H178" s="378">
        <f>SUM(I178:Q178)</f>
        <v>0</v>
      </c>
      <c r="I178" s="226">
        <f>SUM('입력표(사립)'!F565:K565)</f>
        <v>0</v>
      </c>
      <c r="J178" s="191">
        <f>SUM('입력표(사립)'!L565:O565)</f>
        <v>0</v>
      </c>
      <c r="K178" s="191">
        <f>SUM('입력표(사립)'!P565:U565)</f>
        <v>0</v>
      </c>
      <c r="L178" s="382">
        <f>SUM('입력표(사립)'!V565:Y565)</f>
        <v>0</v>
      </c>
      <c r="M178" s="193">
        <f>SUM('입력표(사립)'!Z565)</f>
        <v>0</v>
      </c>
      <c r="N178" s="218">
        <f>SUM('입력표(사립)'!AA565)</f>
        <v>0</v>
      </c>
      <c r="O178" s="218">
        <f>SUM('입력표(사립)'!AB565)</f>
        <v>0</v>
      </c>
      <c r="P178" s="218">
        <f>SUM('입력표(사립)'!AC565)</f>
        <v>0</v>
      </c>
      <c r="Q178" s="345">
        <f>SUM('입력표(사립)'!AD565)</f>
        <v>0</v>
      </c>
    </row>
    <row r="179" spans="2:17" x14ac:dyDescent="0.3">
      <c r="B179" s="344">
        <f>'입력표(사립)'!A566</f>
        <v>173</v>
      </c>
      <c r="C179" s="197">
        <f>'입력표(사립)'!B566</f>
        <v>0</v>
      </c>
      <c r="D179" s="197">
        <f>'입력표(사립)'!C566</f>
        <v>0</v>
      </c>
      <c r="E179" s="197">
        <f>'입력표(사립)'!D566</f>
        <v>0</v>
      </c>
      <c r="F179" s="223">
        <f>'입력표(사립)'!E566</f>
        <v>0</v>
      </c>
      <c r="G179" s="406" t="str">
        <f t="shared" si="3"/>
        <v>E</v>
      </c>
      <c r="H179" s="378">
        <f>SUM(I179:Q179)</f>
        <v>0</v>
      </c>
      <c r="I179" s="226">
        <f>SUM('입력표(사립)'!F566:K566)</f>
        <v>0</v>
      </c>
      <c r="J179" s="191">
        <f>SUM('입력표(사립)'!L566:O566)</f>
        <v>0</v>
      </c>
      <c r="K179" s="191">
        <f>SUM('입력표(사립)'!P566:U566)</f>
        <v>0</v>
      </c>
      <c r="L179" s="382">
        <f>SUM('입력표(사립)'!V566:Y566)</f>
        <v>0</v>
      </c>
      <c r="M179" s="193">
        <f>SUM('입력표(사립)'!Z566)</f>
        <v>0</v>
      </c>
      <c r="N179" s="218">
        <f>SUM('입력표(사립)'!AA566)</f>
        <v>0</v>
      </c>
      <c r="O179" s="218">
        <f>SUM('입력표(사립)'!AB566)</f>
        <v>0</v>
      </c>
      <c r="P179" s="218">
        <f>SUM('입력표(사립)'!AC566)</f>
        <v>0</v>
      </c>
      <c r="Q179" s="345">
        <f>SUM('입력표(사립)'!AD566)</f>
        <v>0</v>
      </c>
    </row>
    <row r="180" spans="2:17" x14ac:dyDescent="0.3">
      <c r="B180" s="344">
        <f>'입력표(사립)'!A567</f>
        <v>174</v>
      </c>
      <c r="C180" s="197">
        <f>'입력표(사립)'!B567</f>
        <v>0</v>
      </c>
      <c r="D180" s="197">
        <f>'입력표(사립)'!C567</f>
        <v>0</v>
      </c>
      <c r="E180" s="197">
        <f>'입력표(사립)'!D567</f>
        <v>0</v>
      </c>
      <c r="F180" s="223">
        <f>'입력표(사립)'!E567</f>
        <v>0</v>
      </c>
      <c r="G180" s="406" t="str">
        <f t="shared" si="3"/>
        <v>E</v>
      </c>
      <c r="H180" s="378">
        <f>SUM(I180:Q180)</f>
        <v>0</v>
      </c>
      <c r="I180" s="226">
        <f>SUM('입력표(사립)'!F567:K567)</f>
        <v>0</v>
      </c>
      <c r="J180" s="191">
        <f>SUM('입력표(사립)'!L567:O567)</f>
        <v>0</v>
      </c>
      <c r="K180" s="191">
        <f>SUM('입력표(사립)'!P567:U567)</f>
        <v>0</v>
      </c>
      <c r="L180" s="382">
        <f>SUM('입력표(사립)'!V567:Y567)</f>
        <v>0</v>
      </c>
      <c r="M180" s="193">
        <f>SUM('입력표(사립)'!Z567)</f>
        <v>0</v>
      </c>
      <c r="N180" s="218">
        <f>SUM('입력표(사립)'!AA567)</f>
        <v>0</v>
      </c>
      <c r="O180" s="218">
        <f>SUM('입력표(사립)'!AB567)</f>
        <v>0</v>
      </c>
      <c r="P180" s="218">
        <f>SUM('입력표(사립)'!AC567)</f>
        <v>0</v>
      </c>
      <c r="Q180" s="345">
        <f>SUM('입력표(사립)'!AD567)</f>
        <v>0</v>
      </c>
    </row>
    <row r="181" spans="2:17" x14ac:dyDescent="0.3">
      <c r="B181" s="344">
        <f>'입력표(사립)'!A568</f>
        <v>175</v>
      </c>
      <c r="C181" s="197">
        <f>'입력표(사립)'!B568</f>
        <v>0</v>
      </c>
      <c r="D181" s="197">
        <f>'입력표(사립)'!C568</f>
        <v>0</v>
      </c>
      <c r="E181" s="197">
        <f>'입력표(사립)'!D568</f>
        <v>0</v>
      </c>
      <c r="F181" s="223">
        <f>'입력표(사립)'!E568</f>
        <v>0</v>
      </c>
      <c r="G181" s="406" t="str">
        <f t="shared" si="3"/>
        <v>E</v>
      </c>
      <c r="H181" s="378">
        <f>SUM(I181:Q181)</f>
        <v>0</v>
      </c>
      <c r="I181" s="226">
        <f>SUM('입력표(사립)'!F568:K568)</f>
        <v>0</v>
      </c>
      <c r="J181" s="191">
        <f>SUM('입력표(사립)'!L568:O568)</f>
        <v>0</v>
      </c>
      <c r="K181" s="191">
        <f>SUM('입력표(사립)'!P568:U568)</f>
        <v>0</v>
      </c>
      <c r="L181" s="382">
        <f>SUM('입력표(사립)'!V568:Y568)</f>
        <v>0</v>
      </c>
      <c r="M181" s="193">
        <f>SUM('입력표(사립)'!Z568)</f>
        <v>0</v>
      </c>
      <c r="N181" s="218">
        <f>SUM('입력표(사립)'!AA568)</f>
        <v>0</v>
      </c>
      <c r="O181" s="218">
        <f>SUM('입력표(사립)'!AB568)</f>
        <v>0</v>
      </c>
      <c r="P181" s="218">
        <f>SUM('입력표(사립)'!AC568)</f>
        <v>0</v>
      </c>
      <c r="Q181" s="345">
        <f>SUM('입력표(사립)'!AD568)</f>
        <v>0</v>
      </c>
    </row>
    <row r="182" spans="2:17" x14ac:dyDescent="0.3">
      <c r="B182" s="344">
        <f>'입력표(사립)'!A569</f>
        <v>176</v>
      </c>
      <c r="C182" s="197">
        <f>'입력표(사립)'!B569</f>
        <v>0</v>
      </c>
      <c r="D182" s="197">
        <f>'입력표(사립)'!C569</f>
        <v>0</v>
      </c>
      <c r="E182" s="197">
        <f>'입력표(사립)'!D569</f>
        <v>0</v>
      </c>
      <c r="F182" s="223">
        <f>'입력표(사립)'!E569</f>
        <v>0</v>
      </c>
      <c r="G182" s="406" t="str">
        <f t="shared" si="3"/>
        <v>E</v>
      </c>
      <c r="H182" s="378">
        <f>SUM(I182:Q182)</f>
        <v>0</v>
      </c>
      <c r="I182" s="226">
        <f>SUM('입력표(사립)'!F569:K569)</f>
        <v>0</v>
      </c>
      <c r="J182" s="191">
        <f>SUM('입력표(사립)'!L569:O569)</f>
        <v>0</v>
      </c>
      <c r="K182" s="191">
        <f>SUM('입력표(사립)'!P569:U569)</f>
        <v>0</v>
      </c>
      <c r="L182" s="382">
        <f>SUM('입력표(사립)'!V569:Y569)</f>
        <v>0</v>
      </c>
      <c r="M182" s="193">
        <f>SUM('입력표(사립)'!Z569)</f>
        <v>0</v>
      </c>
      <c r="N182" s="218">
        <f>SUM('입력표(사립)'!AA569)</f>
        <v>0</v>
      </c>
      <c r="O182" s="218">
        <f>SUM('입력표(사립)'!AB569)</f>
        <v>0</v>
      </c>
      <c r="P182" s="218">
        <f>SUM('입력표(사립)'!AC569)</f>
        <v>0</v>
      </c>
      <c r="Q182" s="345">
        <f>SUM('입력표(사립)'!AD569)</f>
        <v>0</v>
      </c>
    </row>
    <row r="183" spans="2:17" x14ac:dyDescent="0.3">
      <c r="B183" s="344">
        <f>'입력표(사립)'!A570</f>
        <v>177</v>
      </c>
      <c r="C183" s="197">
        <f>'입력표(사립)'!B570</f>
        <v>0</v>
      </c>
      <c r="D183" s="197">
        <f>'입력표(사립)'!C570</f>
        <v>0</v>
      </c>
      <c r="E183" s="197">
        <f>'입력표(사립)'!D570</f>
        <v>0</v>
      </c>
      <c r="F183" s="223">
        <f>'입력표(사립)'!E570</f>
        <v>0</v>
      </c>
      <c r="G183" s="406" t="str">
        <f t="shared" si="3"/>
        <v>E</v>
      </c>
      <c r="H183" s="378">
        <f>SUM(I183:Q183)</f>
        <v>0</v>
      </c>
      <c r="I183" s="226">
        <f>SUM('입력표(사립)'!F570:K570)</f>
        <v>0</v>
      </c>
      <c r="J183" s="191">
        <f>SUM('입력표(사립)'!L570:O570)</f>
        <v>0</v>
      </c>
      <c r="K183" s="191">
        <f>SUM('입력표(사립)'!P570:U570)</f>
        <v>0</v>
      </c>
      <c r="L183" s="382">
        <f>SUM('입력표(사립)'!V570:Y570)</f>
        <v>0</v>
      </c>
      <c r="M183" s="193">
        <f>SUM('입력표(사립)'!Z570)</f>
        <v>0</v>
      </c>
      <c r="N183" s="218">
        <f>SUM('입력표(사립)'!AA570)</f>
        <v>0</v>
      </c>
      <c r="O183" s="218">
        <f>SUM('입력표(사립)'!AB570)</f>
        <v>0</v>
      </c>
      <c r="P183" s="218">
        <f>SUM('입력표(사립)'!AC570)</f>
        <v>0</v>
      </c>
      <c r="Q183" s="345">
        <f>SUM('입력표(사립)'!AD570)</f>
        <v>0</v>
      </c>
    </row>
    <row r="184" spans="2:17" x14ac:dyDescent="0.3">
      <c r="B184" s="344">
        <f>'입력표(사립)'!A571</f>
        <v>178</v>
      </c>
      <c r="C184" s="197">
        <f>'입력표(사립)'!B571</f>
        <v>0</v>
      </c>
      <c r="D184" s="197">
        <f>'입력표(사립)'!C571</f>
        <v>0</v>
      </c>
      <c r="E184" s="197">
        <f>'입력표(사립)'!D571</f>
        <v>0</v>
      </c>
      <c r="F184" s="223">
        <f>'입력표(사립)'!E571</f>
        <v>0</v>
      </c>
      <c r="G184" s="406" t="str">
        <f t="shared" si="3"/>
        <v>E</v>
      </c>
      <c r="H184" s="378">
        <f>SUM(I184:Q184)</f>
        <v>0</v>
      </c>
      <c r="I184" s="226">
        <f>SUM('입력표(사립)'!F571:K571)</f>
        <v>0</v>
      </c>
      <c r="J184" s="191">
        <f>SUM('입력표(사립)'!L571:O571)</f>
        <v>0</v>
      </c>
      <c r="K184" s="191">
        <f>SUM('입력표(사립)'!P571:U571)</f>
        <v>0</v>
      </c>
      <c r="L184" s="382">
        <f>SUM('입력표(사립)'!V571:Y571)</f>
        <v>0</v>
      </c>
      <c r="M184" s="193">
        <f>SUM('입력표(사립)'!Z571)</f>
        <v>0</v>
      </c>
      <c r="N184" s="218">
        <f>SUM('입력표(사립)'!AA571)</f>
        <v>0</v>
      </c>
      <c r="O184" s="218">
        <f>SUM('입력표(사립)'!AB571)</f>
        <v>0</v>
      </c>
      <c r="P184" s="218">
        <f>SUM('입력표(사립)'!AC571)</f>
        <v>0</v>
      </c>
      <c r="Q184" s="345">
        <f>SUM('입력표(사립)'!AD571)</f>
        <v>0</v>
      </c>
    </row>
    <row r="185" spans="2:17" x14ac:dyDescent="0.3">
      <c r="B185" s="344">
        <f>'입력표(사립)'!A572</f>
        <v>179</v>
      </c>
      <c r="C185" s="197">
        <f>'입력표(사립)'!B572</f>
        <v>0</v>
      </c>
      <c r="D185" s="197">
        <f>'입력표(사립)'!C572</f>
        <v>0</v>
      </c>
      <c r="E185" s="197">
        <f>'입력표(사립)'!D572</f>
        <v>0</v>
      </c>
      <c r="F185" s="223">
        <f>'입력표(사립)'!E572</f>
        <v>0</v>
      </c>
      <c r="G185" s="406" t="str">
        <f t="shared" si="3"/>
        <v>E</v>
      </c>
      <c r="H185" s="378">
        <f>SUM(I185:Q185)</f>
        <v>0</v>
      </c>
      <c r="I185" s="226">
        <f>SUM('입력표(사립)'!F572:K572)</f>
        <v>0</v>
      </c>
      <c r="J185" s="191">
        <f>SUM('입력표(사립)'!L572:O572)</f>
        <v>0</v>
      </c>
      <c r="K185" s="191">
        <f>SUM('입력표(사립)'!P572:U572)</f>
        <v>0</v>
      </c>
      <c r="L185" s="382">
        <f>SUM('입력표(사립)'!V572:Y572)</f>
        <v>0</v>
      </c>
      <c r="M185" s="193">
        <f>SUM('입력표(사립)'!Z572)</f>
        <v>0</v>
      </c>
      <c r="N185" s="218">
        <f>SUM('입력표(사립)'!AA572)</f>
        <v>0</v>
      </c>
      <c r="O185" s="218">
        <f>SUM('입력표(사립)'!AB572)</f>
        <v>0</v>
      </c>
      <c r="P185" s="218">
        <f>SUM('입력표(사립)'!AC572)</f>
        <v>0</v>
      </c>
      <c r="Q185" s="345">
        <f>SUM('입력표(사립)'!AD572)</f>
        <v>0</v>
      </c>
    </row>
    <row r="186" spans="2:17" x14ac:dyDescent="0.3">
      <c r="B186" s="344">
        <f>'입력표(사립)'!A573</f>
        <v>180</v>
      </c>
      <c r="C186" s="197">
        <f>'입력표(사립)'!B573</f>
        <v>0</v>
      </c>
      <c r="D186" s="197">
        <f>'입력표(사립)'!C573</f>
        <v>0</v>
      </c>
      <c r="E186" s="197">
        <f>'입력표(사립)'!D573</f>
        <v>0</v>
      </c>
      <c r="F186" s="223">
        <f>'입력표(사립)'!E573</f>
        <v>0</v>
      </c>
      <c r="G186" s="406" t="str">
        <f t="shared" si="3"/>
        <v>E</v>
      </c>
      <c r="H186" s="378">
        <f>SUM(I186:Q186)</f>
        <v>0</v>
      </c>
      <c r="I186" s="226">
        <f>SUM('입력표(사립)'!F573:K573)</f>
        <v>0</v>
      </c>
      <c r="J186" s="191">
        <f>SUM('입력표(사립)'!L573:O573)</f>
        <v>0</v>
      </c>
      <c r="K186" s="191">
        <f>SUM('입력표(사립)'!P573:U573)</f>
        <v>0</v>
      </c>
      <c r="L186" s="382">
        <f>SUM('입력표(사립)'!V573:Y573)</f>
        <v>0</v>
      </c>
      <c r="M186" s="193">
        <f>SUM('입력표(사립)'!Z573)</f>
        <v>0</v>
      </c>
      <c r="N186" s="218">
        <f>SUM('입력표(사립)'!AA573)</f>
        <v>0</v>
      </c>
      <c r="O186" s="218">
        <f>SUM('입력표(사립)'!AB573)</f>
        <v>0</v>
      </c>
      <c r="P186" s="218">
        <f>SUM('입력표(사립)'!AC573)</f>
        <v>0</v>
      </c>
      <c r="Q186" s="345">
        <f>SUM('입력표(사립)'!AD573)</f>
        <v>0</v>
      </c>
    </row>
    <row r="187" spans="2:17" x14ac:dyDescent="0.3">
      <c r="B187" s="344">
        <f>'입력표(사립)'!A574</f>
        <v>181</v>
      </c>
      <c r="C187" s="197">
        <f>'입력표(사립)'!B574</f>
        <v>0</v>
      </c>
      <c r="D187" s="197">
        <f>'입력표(사립)'!C574</f>
        <v>0</v>
      </c>
      <c r="E187" s="197">
        <f>'입력표(사립)'!D574</f>
        <v>0</v>
      </c>
      <c r="F187" s="223">
        <f>'입력표(사립)'!E574</f>
        <v>0</v>
      </c>
      <c r="G187" s="406" t="str">
        <f t="shared" si="3"/>
        <v>E</v>
      </c>
      <c r="H187" s="378">
        <f>SUM(I187:Q187)</f>
        <v>0</v>
      </c>
      <c r="I187" s="226">
        <f>SUM('입력표(사립)'!F574:K574)</f>
        <v>0</v>
      </c>
      <c r="J187" s="191">
        <f>SUM('입력표(사립)'!L574:O574)</f>
        <v>0</v>
      </c>
      <c r="K187" s="191">
        <f>SUM('입력표(사립)'!P574:U574)</f>
        <v>0</v>
      </c>
      <c r="L187" s="382">
        <f>SUM('입력표(사립)'!V574:Y574)</f>
        <v>0</v>
      </c>
      <c r="M187" s="193">
        <f>SUM('입력표(사립)'!Z574)</f>
        <v>0</v>
      </c>
      <c r="N187" s="218">
        <f>SUM('입력표(사립)'!AA574)</f>
        <v>0</v>
      </c>
      <c r="O187" s="218">
        <f>SUM('입력표(사립)'!AB574)</f>
        <v>0</v>
      </c>
      <c r="P187" s="218">
        <f>SUM('입력표(사립)'!AC574)</f>
        <v>0</v>
      </c>
      <c r="Q187" s="345">
        <f>SUM('입력표(사립)'!AD574)</f>
        <v>0</v>
      </c>
    </row>
    <row r="188" spans="2:17" x14ac:dyDescent="0.3">
      <c r="B188" s="344">
        <f>'입력표(사립)'!A575</f>
        <v>182</v>
      </c>
      <c r="C188" s="197">
        <f>'입력표(사립)'!B575</f>
        <v>0</v>
      </c>
      <c r="D188" s="197">
        <f>'입력표(사립)'!C575</f>
        <v>0</v>
      </c>
      <c r="E188" s="197">
        <f>'입력표(사립)'!D575</f>
        <v>0</v>
      </c>
      <c r="F188" s="223">
        <f>'입력표(사립)'!E575</f>
        <v>0</v>
      </c>
      <c r="G188" s="406" t="str">
        <f t="shared" si="3"/>
        <v>E</v>
      </c>
      <c r="H188" s="378">
        <f>SUM(I188:Q188)</f>
        <v>0</v>
      </c>
      <c r="I188" s="226">
        <f>SUM('입력표(사립)'!F575:K575)</f>
        <v>0</v>
      </c>
      <c r="J188" s="191">
        <f>SUM('입력표(사립)'!L575:O575)</f>
        <v>0</v>
      </c>
      <c r="K188" s="191">
        <f>SUM('입력표(사립)'!P575:U575)</f>
        <v>0</v>
      </c>
      <c r="L188" s="382">
        <f>SUM('입력표(사립)'!V575:Y575)</f>
        <v>0</v>
      </c>
      <c r="M188" s="193">
        <f>SUM('입력표(사립)'!Z575)</f>
        <v>0</v>
      </c>
      <c r="N188" s="218">
        <f>SUM('입력표(사립)'!AA575)</f>
        <v>0</v>
      </c>
      <c r="O188" s="218">
        <f>SUM('입력표(사립)'!AB575)</f>
        <v>0</v>
      </c>
      <c r="P188" s="218">
        <f>SUM('입력표(사립)'!AC575)</f>
        <v>0</v>
      </c>
      <c r="Q188" s="345">
        <f>SUM('입력표(사립)'!AD575)</f>
        <v>0</v>
      </c>
    </row>
    <row r="189" spans="2:17" x14ac:dyDescent="0.3">
      <c r="B189" s="344">
        <f>'입력표(사립)'!A576</f>
        <v>183</v>
      </c>
      <c r="C189" s="197">
        <f>'입력표(사립)'!B576</f>
        <v>0</v>
      </c>
      <c r="D189" s="197">
        <f>'입력표(사립)'!C576</f>
        <v>0</v>
      </c>
      <c r="E189" s="197">
        <f>'입력표(사립)'!D576</f>
        <v>0</v>
      </c>
      <c r="F189" s="223">
        <f>'입력표(사립)'!E576</f>
        <v>0</v>
      </c>
      <c r="G189" s="406" t="str">
        <f t="shared" si="3"/>
        <v>E</v>
      </c>
      <c r="H189" s="378">
        <f>SUM(I189:Q189)</f>
        <v>0</v>
      </c>
      <c r="I189" s="226">
        <f>SUM('입력표(사립)'!F576:K576)</f>
        <v>0</v>
      </c>
      <c r="J189" s="191">
        <f>SUM('입력표(사립)'!L576:O576)</f>
        <v>0</v>
      </c>
      <c r="K189" s="191">
        <f>SUM('입력표(사립)'!P576:U576)</f>
        <v>0</v>
      </c>
      <c r="L189" s="382">
        <f>SUM('입력표(사립)'!V576:Y576)</f>
        <v>0</v>
      </c>
      <c r="M189" s="193">
        <f>SUM('입력표(사립)'!Z576)</f>
        <v>0</v>
      </c>
      <c r="N189" s="218">
        <f>SUM('입력표(사립)'!AA576)</f>
        <v>0</v>
      </c>
      <c r="O189" s="218">
        <f>SUM('입력표(사립)'!AB576)</f>
        <v>0</v>
      </c>
      <c r="P189" s="218">
        <f>SUM('입력표(사립)'!AC576)</f>
        <v>0</v>
      </c>
      <c r="Q189" s="345">
        <f>SUM('입력표(사립)'!AD576)</f>
        <v>0</v>
      </c>
    </row>
    <row r="190" spans="2:17" x14ac:dyDescent="0.3">
      <c r="B190" s="344">
        <f>'입력표(사립)'!A577</f>
        <v>184</v>
      </c>
      <c r="C190" s="197">
        <f>'입력표(사립)'!B577</f>
        <v>0</v>
      </c>
      <c r="D190" s="197">
        <f>'입력표(사립)'!C577</f>
        <v>0</v>
      </c>
      <c r="E190" s="197">
        <f>'입력표(사립)'!D577</f>
        <v>0</v>
      </c>
      <c r="F190" s="223">
        <f>'입력표(사립)'!E577</f>
        <v>0</v>
      </c>
      <c r="G190" s="406" t="str">
        <f t="shared" si="3"/>
        <v>E</v>
      </c>
      <c r="H190" s="378">
        <f>SUM(I190:Q190)</f>
        <v>0</v>
      </c>
      <c r="I190" s="226">
        <f>SUM('입력표(사립)'!F577:K577)</f>
        <v>0</v>
      </c>
      <c r="J190" s="191">
        <f>SUM('입력표(사립)'!L577:O577)</f>
        <v>0</v>
      </c>
      <c r="K190" s="191">
        <f>SUM('입력표(사립)'!P577:U577)</f>
        <v>0</v>
      </c>
      <c r="L190" s="382">
        <f>SUM('입력표(사립)'!V577:Y577)</f>
        <v>0</v>
      </c>
      <c r="M190" s="193">
        <f>SUM('입력표(사립)'!Z577)</f>
        <v>0</v>
      </c>
      <c r="N190" s="218">
        <f>SUM('입력표(사립)'!AA577)</f>
        <v>0</v>
      </c>
      <c r="O190" s="218">
        <f>SUM('입력표(사립)'!AB577)</f>
        <v>0</v>
      </c>
      <c r="P190" s="218">
        <f>SUM('입력표(사립)'!AC577)</f>
        <v>0</v>
      </c>
      <c r="Q190" s="345">
        <f>SUM('입력표(사립)'!AD577)</f>
        <v>0</v>
      </c>
    </row>
    <row r="191" spans="2:17" x14ac:dyDescent="0.3">
      <c r="B191" s="344">
        <f>'입력표(사립)'!A578</f>
        <v>185</v>
      </c>
      <c r="C191" s="197">
        <f>'입력표(사립)'!B578</f>
        <v>0</v>
      </c>
      <c r="D191" s="197">
        <f>'입력표(사립)'!C578</f>
        <v>0</v>
      </c>
      <c r="E191" s="197">
        <f>'입력표(사립)'!D578</f>
        <v>0</v>
      </c>
      <c r="F191" s="223">
        <f>'입력표(사립)'!E578</f>
        <v>0</v>
      </c>
      <c r="G191" s="406" t="str">
        <f t="shared" si="3"/>
        <v>E</v>
      </c>
      <c r="H191" s="378">
        <f>SUM(I191:Q191)</f>
        <v>0</v>
      </c>
      <c r="I191" s="226">
        <f>SUM('입력표(사립)'!F578:K578)</f>
        <v>0</v>
      </c>
      <c r="J191" s="191">
        <f>SUM('입력표(사립)'!L578:O578)</f>
        <v>0</v>
      </c>
      <c r="K191" s="191">
        <f>SUM('입력표(사립)'!P578:U578)</f>
        <v>0</v>
      </c>
      <c r="L191" s="382">
        <f>SUM('입력표(사립)'!V578:Y578)</f>
        <v>0</v>
      </c>
      <c r="M191" s="193">
        <f>SUM('입력표(사립)'!Z578)</f>
        <v>0</v>
      </c>
      <c r="N191" s="218">
        <f>SUM('입력표(사립)'!AA578)</f>
        <v>0</v>
      </c>
      <c r="O191" s="218">
        <f>SUM('입력표(사립)'!AB578)</f>
        <v>0</v>
      </c>
      <c r="P191" s="218">
        <f>SUM('입력표(사립)'!AC578)</f>
        <v>0</v>
      </c>
      <c r="Q191" s="345">
        <f>SUM('입력표(사립)'!AD578)</f>
        <v>0</v>
      </c>
    </row>
    <row r="192" spans="2:17" x14ac:dyDescent="0.3">
      <c r="B192" s="344">
        <f>'입력표(사립)'!A579</f>
        <v>186</v>
      </c>
      <c r="C192" s="197">
        <f>'입력표(사립)'!B579</f>
        <v>0</v>
      </c>
      <c r="D192" s="197">
        <f>'입력표(사립)'!C579</f>
        <v>0</v>
      </c>
      <c r="E192" s="197">
        <f>'입력표(사립)'!D579</f>
        <v>0</v>
      </c>
      <c r="F192" s="223">
        <f>'입력표(사립)'!E579</f>
        <v>0</v>
      </c>
      <c r="G192" s="406" t="str">
        <f t="shared" si="3"/>
        <v>E</v>
      </c>
      <c r="H192" s="378">
        <f>SUM(I192:Q192)</f>
        <v>0</v>
      </c>
      <c r="I192" s="226">
        <f>SUM('입력표(사립)'!F579:K579)</f>
        <v>0</v>
      </c>
      <c r="J192" s="191">
        <f>SUM('입력표(사립)'!L579:O579)</f>
        <v>0</v>
      </c>
      <c r="K192" s="191">
        <f>SUM('입력표(사립)'!P579:U579)</f>
        <v>0</v>
      </c>
      <c r="L192" s="382">
        <f>SUM('입력표(사립)'!V579:Y579)</f>
        <v>0</v>
      </c>
      <c r="M192" s="193">
        <f>SUM('입력표(사립)'!Z579)</f>
        <v>0</v>
      </c>
      <c r="N192" s="218">
        <f>SUM('입력표(사립)'!AA579)</f>
        <v>0</v>
      </c>
      <c r="O192" s="218">
        <f>SUM('입력표(사립)'!AB579)</f>
        <v>0</v>
      </c>
      <c r="P192" s="218">
        <f>SUM('입력표(사립)'!AC579)</f>
        <v>0</v>
      </c>
      <c r="Q192" s="345">
        <f>SUM('입력표(사립)'!AD579)</f>
        <v>0</v>
      </c>
    </row>
    <row r="193" spans="2:17" x14ac:dyDescent="0.3">
      <c r="B193" s="344">
        <f>'입력표(사립)'!A580</f>
        <v>187</v>
      </c>
      <c r="C193" s="197">
        <f>'입력표(사립)'!B580</f>
        <v>0</v>
      </c>
      <c r="D193" s="197">
        <f>'입력표(사립)'!C580</f>
        <v>0</v>
      </c>
      <c r="E193" s="197">
        <f>'입력표(사립)'!D580</f>
        <v>0</v>
      </c>
      <c r="F193" s="223">
        <f>'입력표(사립)'!E580</f>
        <v>0</v>
      </c>
      <c r="G193" s="406" t="str">
        <f t="shared" si="3"/>
        <v>E</v>
      </c>
      <c r="H193" s="378">
        <f>SUM(I193:Q193)</f>
        <v>0</v>
      </c>
      <c r="I193" s="226">
        <f>SUM('입력표(사립)'!F580:K580)</f>
        <v>0</v>
      </c>
      <c r="J193" s="191">
        <f>SUM('입력표(사립)'!L580:O580)</f>
        <v>0</v>
      </c>
      <c r="K193" s="191">
        <f>SUM('입력표(사립)'!P580:U580)</f>
        <v>0</v>
      </c>
      <c r="L193" s="382">
        <f>SUM('입력표(사립)'!V580:Y580)</f>
        <v>0</v>
      </c>
      <c r="M193" s="193">
        <f>SUM('입력표(사립)'!Z580)</f>
        <v>0</v>
      </c>
      <c r="N193" s="218">
        <f>SUM('입력표(사립)'!AA580)</f>
        <v>0</v>
      </c>
      <c r="O193" s="218">
        <f>SUM('입력표(사립)'!AB580)</f>
        <v>0</v>
      </c>
      <c r="P193" s="218">
        <f>SUM('입력표(사립)'!AC580)</f>
        <v>0</v>
      </c>
      <c r="Q193" s="345">
        <f>SUM('입력표(사립)'!AD580)</f>
        <v>0</v>
      </c>
    </row>
    <row r="194" spans="2:17" x14ac:dyDescent="0.3">
      <c r="B194" s="344">
        <f>'입력표(사립)'!A581</f>
        <v>188</v>
      </c>
      <c r="C194" s="197">
        <f>'입력표(사립)'!B581</f>
        <v>0</v>
      </c>
      <c r="D194" s="197">
        <f>'입력표(사립)'!C581</f>
        <v>0</v>
      </c>
      <c r="E194" s="197">
        <f>'입력표(사립)'!D581</f>
        <v>0</v>
      </c>
      <c r="F194" s="223">
        <f>'입력표(사립)'!E581</f>
        <v>0</v>
      </c>
      <c r="G194" s="406" t="str">
        <f t="shared" si="3"/>
        <v>E</v>
      </c>
      <c r="H194" s="378">
        <f>SUM(I194:Q194)</f>
        <v>0</v>
      </c>
      <c r="I194" s="226">
        <f>SUM('입력표(사립)'!F581:K581)</f>
        <v>0</v>
      </c>
      <c r="J194" s="191">
        <f>SUM('입력표(사립)'!L581:O581)</f>
        <v>0</v>
      </c>
      <c r="K194" s="191">
        <f>SUM('입력표(사립)'!P581:U581)</f>
        <v>0</v>
      </c>
      <c r="L194" s="382">
        <f>SUM('입력표(사립)'!V581:Y581)</f>
        <v>0</v>
      </c>
      <c r="M194" s="193">
        <f>SUM('입력표(사립)'!Z581)</f>
        <v>0</v>
      </c>
      <c r="N194" s="218">
        <f>SUM('입력표(사립)'!AA581)</f>
        <v>0</v>
      </c>
      <c r="O194" s="218">
        <f>SUM('입력표(사립)'!AB581)</f>
        <v>0</v>
      </c>
      <c r="P194" s="218">
        <f>SUM('입력표(사립)'!AC581)</f>
        <v>0</v>
      </c>
      <c r="Q194" s="345">
        <f>SUM('입력표(사립)'!AD581)</f>
        <v>0</v>
      </c>
    </row>
    <row r="195" spans="2:17" x14ac:dyDescent="0.3">
      <c r="B195" s="344">
        <f>'입력표(사립)'!A582</f>
        <v>189</v>
      </c>
      <c r="C195" s="197">
        <f>'입력표(사립)'!B582</f>
        <v>0</v>
      </c>
      <c r="D195" s="197">
        <f>'입력표(사립)'!C582</f>
        <v>0</v>
      </c>
      <c r="E195" s="197">
        <f>'입력표(사립)'!D582</f>
        <v>0</v>
      </c>
      <c r="F195" s="223">
        <f>'입력표(사립)'!E582</f>
        <v>0</v>
      </c>
      <c r="G195" s="406" t="str">
        <f t="shared" si="3"/>
        <v>E</v>
      </c>
      <c r="H195" s="378">
        <f>SUM(I195:Q195)</f>
        <v>0</v>
      </c>
      <c r="I195" s="226">
        <f>SUM('입력표(사립)'!F582:K582)</f>
        <v>0</v>
      </c>
      <c r="J195" s="191">
        <f>SUM('입력표(사립)'!L582:O582)</f>
        <v>0</v>
      </c>
      <c r="K195" s="191">
        <f>SUM('입력표(사립)'!P582:U582)</f>
        <v>0</v>
      </c>
      <c r="L195" s="382">
        <f>SUM('입력표(사립)'!V582:Y582)</f>
        <v>0</v>
      </c>
      <c r="M195" s="193">
        <f>SUM('입력표(사립)'!Z582)</f>
        <v>0</v>
      </c>
      <c r="N195" s="218">
        <f>SUM('입력표(사립)'!AA582)</f>
        <v>0</v>
      </c>
      <c r="O195" s="218">
        <f>SUM('입력표(사립)'!AB582)</f>
        <v>0</v>
      </c>
      <c r="P195" s="218">
        <f>SUM('입력표(사립)'!AC582)</f>
        <v>0</v>
      </c>
      <c r="Q195" s="345">
        <f>SUM('입력표(사립)'!AD582)</f>
        <v>0</v>
      </c>
    </row>
    <row r="196" spans="2:17" x14ac:dyDescent="0.3">
      <c r="B196" s="344">
        <f>'입력표(사립)'!A583</f>
        <v>190</v>
      </c>
      <c r="C196" s="197">
        <f>'입력표(사립)'!B583</f>
        <v>0</v>
      </c>
      <c r="D196" s="197">
        <f>'입력표(사립)'!C583</f>
        <v>0</v>
      </c>
      <c r="E196" s="197">
        <f>'입력표(사립)'!D583</f>
        <v>0</v>
      </c>
      <c r="F196" s="223">
        <f>'입력표(사립)'!E583</f>
        <v>0</v>
      </c>
      <c r="G196" s="406" t="str">
        <f t="shared" si="3"/>
        <v>E</v>
      </c>
      <c r="H196" s="378">
        <f>SUM(I196:Q196)</f>
        <v>0</v>
      </c>
      <c r="I196" s="226">
        <f>SUM('입력표(사립)'!F583:K583)</f>
        <v>0</v>
      </c>
      <c r="J196" s="191">
        <f>SUM('입력표(사립)'!L583:O583)</f>
        <v>0</v>
      </c>
      <c r="K196" s="191">
        <f>SUM('입력표(사립)'!P583:U583)</f>
        <v>0</v>
      </c>
      <c r="L196" s="382">
        <f>SUM('입력표(사립)'!V583:Y583)</f>
        <v>0</v>
      </c>
      <c r="M196" s="193">
        <f>SUM('입력표(사립)'!Z583)</f>
        <v>0</v>
      </c>
      <c r="N196" s="218">
        <f>SUM('입력표(사립)'!AA583)</f>
        <v>0</v>
      </c>
      <c r="O196" s="218">
        <f>SUM('입력표(사립)'!AB583)</f>
        <v>0</v>
      </c>
      <c r="P196" s="218">
        <f>SUM('입력표(사립)'!AC583)</f>
        <v>0</v>
      </c>
      <c r="Q196" s="345">
        <f>SUM('입력표(사립)'!AD583)</f>
        <v>0</v>
      </c>
    </row>
    <row r="197" spans="2:17" x14ac:dyDescent="0.3">
      <c r="B197" s="344">
        <f>'입력표(사립)'!A584</f>
        <v>191</v>
      </c>
      <c r="C197" s="197">
        <f>'입력표(사립)'!B584</f>
        <v>0</v>
      </c>
      <c r="D197" s="197">
        <f>'입력표(사립)'!C584</f>
        <v>0</v>
      </c>
      <c r="E197" s="197">
        <f>'입력표(사립)'!D584</f>
        <v>0</v>
      </c>
      <c r="F197" s="223">
        <f>'입력표(사립)'!E584</f>
        <v>0</v>
      </c>
      <c r="G197" s="406" t="str">
        <f t="shared" si="3"/>
        <v>E</v>
      </c>
      <c r="H197" s="378">
        <f>SUM(I197:Q197)</f>
        <v>0</v>
      </c>
      <c r="I197" s="226">
        <f>SUM('입력표(사립)'!F584:K584)</f>
        <v>0</v>
      </c>
      <c r="J197" s="191">
        <f>SUM('입력표(사립)'!L584:O584)</f>
        <v>0</v>
      </c>
      <c r="K197" s="191">
        <f>SUM('입력표(사립)'!P584:U584)</f>
        <v>0</v>
      </c>
      <c r="L197" s="382">
        <f>SUM('입력표(사립)'!V584:Y584)</f>
        <v>0</v>
      </c>
      <c r="M197" s="193">
        <f>SUM('입력표(사립)'!Z584)</f>
        <v>0</v>
      </c>
      <c r="N197" s="218">
        <f>SUM('입력표(사립)'!AA584)</f>
        <v>0</v>
      </c>
      <c r="O197" s="218">
        <f>SUM('입력표(사립)'!AB584)</f>
        <v>0</v>
      </c>
      <c r="P197" s="218">
        <f>SUM('입력표(사립)'!AC584)</f>
        <v>0</v>
      </c>
      <c r="Q197" s="345">
        <f>SUM('입력표(사립)'!AD584)</f>
        <v>0</v>
      </c>
    </row>
    <row r="198" spans="2:17" x14ac:dyDescent="0.3">
      <c r="B198" s="344">
        <f>'입력표(사립)'!A585</f>
        <v>192</v>
      </c>
      <c r="C198" s="197">
        <f>'입력표(사립)'!B585</f>
        <v>0</v>
      </c>
      <c r="D198" s="197">
        <f>'입력표(사립)'!C585</f>
        <v>0</v>
      </c>
      <c r="E198" s="197">
        <f>'입력표(사립)'!D585</f>
        <v>0</v>
      </c>
      <c r="F198" s="223">
        <f>'입력표(사립)'!E585</f>
        <v>0</v>
      </c>
      <c r="G198" s="406" t="str">
        <f t="shared" si="3"/>
        <v>E</v>
      </c>
      <c r="H198" s="378">
        <f>SUM(I198:Q198)</f>
        <v>0</v>
      </c>
      <c r="I198" s="226">
        <f>SUM('입력표(사립)'!F585:K585)</f>
        <v>0</v>
      </c>
      <c r="J198" s="191">
        <f>SUM('입력표(사립)'!L585:O585)</f>
        <v>0</v>
      </c>
      <c r="K198" s="191">
        <f>SUM('입력표(사립)'!P585:U585)</f>
        <v>0</v>
      </c>
      <c r="L198" s="382">
        <f>SUM('입력표(사립)'!V585:Y585)</f>
        <v>0</v>
      </c>
      <c r="M198" s="193">
        <f>SUM('입력표(사립)'!Z585)</f>
        <v>0</v>
      </c>
      <c r="N198" s="218">
        <f>SUM('입력표(사립)'!AA585)</f>
        <v>0</v>
      </c>
      <c r="O198" s="218">
        <f>SUM('입력표(사립)'!AB585)</f>
        <v>0</v>
      </c>
      <c r="P198" s="218">
        <f>SUM('입력표(사립)'!AC585)</f>
        <v>0</v>
      </c>
      <c r="Q198" s="345">
        <f>SUM('입력표(사립)'!AD585)</f>
        <v>0</v>
      </c>
    </row>
    <row r="199" spans="2:17" x14ac:dyDescent="0.3">
      <c r="B199" s="344">
        <f>'입력표(사립)'!A586</f>
        <v>193</v>
      </c>
      <c r="C199" s="197">
        <f>'입력표(사립)'!B586</f>
        <v>0</v>
      </c>
      <c r="D199" s="197">
        <f>'입력표(사립)'!C586</f>
        <v>0</v>
      </c>
      <c r="E199" s="197">
        <f>'입력표(사립)'!D586</f>
        <v>0</v>
      </c>
      <c r="F199" s="223">
        <f>'입력표(사립)'!E586</f>
        <v>0</v>
      </c>
      <c r="G199" s="406" t="str">
        <f t="shared" si="3"/>
        <v>E</v>
      </c>
      <c r="H199" s="378">
        <f>SUM(I199:Q199)</f>
        <v>0</v>
      </c>
      <c r="I199" s="226">
        <f>SUM('입력표(사립)'!F586:K586)</f>
        <v>0</v>
      </c>
      <c r="J199" s="191">
        <f>SUM('입력표(사립)'!L586:O586)</f>
        <v>0</v>
      </c>
      <c r="K199" s="191">
        <f>SUM('입력표(사립)'!P586:U586)</f>
        <v>0</v>
      </c>
      <c r="L199" s="382">
        <f>SUM('입력표(사립)'!V586:Y586)</f>
        <v>0</v>
      </c>
      <c r="M199" s="193">
        <f>SUM('입력표(사립)'!Z586)</f>
        <v>0</v>
      </c>
      <c r="N199" s="218">
        <f>SUM('입력표(사립)'!AA586)</f>
        <v>0</v>
      </c>
      <c r="O199" s="218">
        <f>SUM('입력표(사립)'!AB586)</f>
        <v>0</v>
      </c>
      <c r="P199" s="218">
        <f>SUM('입력표(사립)'!AC586)</f>
        <v>0</v>
      </c>
      <c r="Q199" s="345">
        <f>SUM('입력표(사립)'!AD586)</f>
        <v>0</v>
      </c>
    </row>
    <row r="200" spans="2:17" x14ac:dyDescent="0.3">
      <c r="B200" s="344">
        <f>'입력표(사립)'!A587</f>
        <v>194</v>
      </c>
      <c r="C200" s="197">
        <f>'입력표(사립)'!B587</f>
        <v>0</v>
      </c>
      <c r="D200" s="197">
        <f>'입력표(사립)'!C587</f>
        <v>0</v>
      </c>
      <c r="E200" s="197">
        <f>'입력표(사립)'!D587</f>
        <v>0</v>
      </c>
      <c r="F200" s="223">
        <f>'입력표(사립)'!E587</f>
        <v>0</v>
      </c>
      <c r="G200" s="406" t="str">
        <f t="shared" ref="G200:G263" si="4">IF(H200&gt;=251,"A",IF(H200&gt;=201,"B",IF(H200&gt;=151,"C",IF(H200&gt;=101,"D",IF(H200&lt;101,"E")))))</f>
        <v>E</v>
      </c>
      <c r="H200" s="378">
        <f>SUM(I200:Q200)</f>
        <v>0</v>
      </c>
      <c r="I200" s="226">
        <f>SUM('입력표(사립)'!F587:K587)</f>
        <v>0</v>
      </c>
      <c r="J200" s="191">
        <f>SUM('입력표(사립)'!L587:O587)</f>
        <v>0</v>
      </c>
      <c r="K200" s="191">
        <f>SUM('입력표(사립)'!P587:U587)</f>
        <v>0</v>
      </c>
      <c r="L200" s="382">
        <f>SUM('입력표(사립)'!V587:Y587)</f>
        <v>0</v>
      </c>
      <c r="M200" s="193">
        <f>SUM('입력표(사립)'!Z587)</f>
        <v>0</v>
      </c>
      <c r="N200" s="218">
        <f>SUM('입력표(사립)'!AA587)</f>
        <v>0</v>
      </c>
      <c r="O200" s="218">
        <f>SUM('입력표(사립)'!AB587)</f>
        <v>0</v>
      </c>
      <c r="P200" s="218">
        <f>SUM('입력표(사립)'!AC587)</f>
        <v>0</v>
      </c>
      <c r="Q200" s="345">
        <f>SUM('입력표(사립)'!AD587)</f>
        <v>0</v>
      </c>
    </row>
    <row r="201" spans="2:17" x14ac:dyDescent="0.3">
      <c r="B201" s="344">
        <f>'입력표(사립)'!A588</f>
        <v>195</v>
      </c>
      <c r="C201" s="197">
        <f>'입력표(사립)'!B588</f>
        <v>0</v>
      </c>
      <c r="D201" s="197">
        <f>'입력표(사립)'!C588</f>
        <v>0</v>
      </c>
      <c r="E201" s="197">
        <f>'입력표(사립)'!D588</f>
        <v>0</v>
      </c>
      <c r="F201" s="223">
        <f>'입력표(사립)'!E588</f>
        <v>0</v>
      </c>
      <c r="G201" s="406" t="str">
        <f t="shared" si="4"/>
        <v>E</v>
      </c>
      <c r="H201" s="378">
        <f>SUM(I201:Q201)</f>
        <v>0</v>
      </c>
      <c r="I201" s="226">
        <f>SUM('입력표(사립)'!F588:K588)</f>
        <v>0</v>
      </c>
      <c r="J201" s="191">
        <f>SUM('입력표(사립)'!L588:O588)</f>
        <v>0</v>
      </c>
      <c r="K201" s="191">
        <f>SUM('입력표(사립)'!P588:U588)</f>
        <v>0</v>
      </c>
      <c r="L201" s="382">
        <f>SUM('입력표(사립)'!V588:Y588)</f>
        <v>0</v>
      </c>
      <c r="M201" s="193">
        <f>SUM('입력표(사립)'!Z588)</f>
        <v>0</v>
      </c>
      <c r="N201" s="218">
        <f>SUM('입력표(사립)'!AA588)</f>
        <v>0</v>
      </c>
      <c r="O201" s="218">
        <f>SUM('입력표(사립)'!AB588)</f>
        <v>0</v>
      </c>
      <c r="P201" s="218">
        <f>SUM('입력표(사립)'!AC588)</f>
        <v>0</v>
      </c>
      <c r="Q201" s="345">
        <f>SUM('입력표(사립)'!AD588)</f>
        <v>0</v>
      </c>
    </row>
    <row r="202" spans="2:17" x14ac:dyDescent="0.3">
      <c r="B202" s="344">
        <f>'입력표(사립)'!A589</f>
        <v>196</v>
      </c>
      <c r="C202" s="197">
        <f>'입력표(사립)'!B589</f>
        <v>0</v>
      </c>
      <c r="D202" s="197">
        <f>'입력표(사립)'!C589</f>
        <v>0</v>
      </c>
      <c r="E202" s="197">
        <f>'입력표(사립)'!D589</f>
        <v>0</v>
      </c>
      <c r="F202" s="223">
        <f>'입력표(사립)'!E589</f>
        <v>0</v>
      </c>
      <c r="G202" s="406" t="str">
        <f t="shared" si="4"/>
        <v>E</v>
      </c>
      <c r="H202" s="378">
        <f>SUM(I202:Q202)</f>
        <v>0</v>
      </c>
      <c r="I202" s="226">
        <f>SUM('입력표(사립)'!F589:K589)</f>
        <v>0</v>
      </c>
      <c r="J202" s="191">
        <f>SUM('입력표(사립)'!L589:O589)</f>
        <v>0</v>
      </c>
      <c r="K202" s="191">
        <f>SUM('입력표(사립)'!P589:U589)</f>
        <v>0</v>
      </c>
      <c r="L202" s="382">
        <f>SUM('입력표(사립)'!V589:Y589)</f>
        <v>0</v>
      </c>
      <c r="M202" s="193">
        <f>SUM('입력표(사립)'!Z589)</f>
        <v>0</v>
      </c>
      <c r="N202" s="218">
        <f>SUM('입력표(사립)'!AA589)</f>
        <v>0</v>
      </c>
      <c r="O202" s="218">
        <f>SUM('입력표(사립)'!AB589)</f>
        <v>0</v>
      </c>
      <c r="P202" s="218">
        <f>SUM('입력표(사립)'!AC589)</f>
        <v>0</v>
      </c>
      <c r="Q202" s="345">
        <f>SUM('입력표(사립)'!AD589)</f>
        <v>0</v>
      </c>
    </row>
    <row r="203" spans="2:17" x14ac:dyDescent="0.3">
      <c r="B203" s="344">
        <f>'입력표(사립)'!A590</f>
        <v>197</v>
      </c>
      <c r="C203" s="197">
        <f>'입력표(사립)'!B590</f>
        <v>0</v>
      </c>
      <c r="D203" s="197">
        <f>'입력표(사립)'!C590</f>
        <v>0</v>
      </c>
      <c r="E203" s="197">
        <f>'입력표(사립)'!D590</f>
        <v>0</v>
      </c>
      <c r="F203" s="223">
        <f>'입력표(사립)'!E590</f>
        <v>0</v>
      </c>
      <c r="G203" s="406" t="str">
        <f t="shared" si="4"/>
        <v>E</v>
      </c>
      <c r="H203" s="378">
        <f>SUM(I203:Q203)</f>
        <v>0</v>
      </c>
      <c r="I203" s="226">
        <f>SUM('입력표(사립)'!F590:K590)</f>
        <v>0</v>
      </c>
      <c r="J203" s="191">
        <f>SUM('입력표(사립)'!L590:O590)</f>
        <v>0</v>
      </c>
      <c r="K203" s="191">
        <f>SUM('입력표(사립)'!P590:U590)</f>
        <v>0</v>
      </c>
      <c r="L203" s="382">
        <f>SUM('입력표(사립)'!V590:Y590)</f>
        <v>0</v>
      </c>
      <c r="M203" s="193">
        <f>SUM('입력표(사립)'!Z590)</f>
        <v>0</v>
      </c>
      <c r="N203" s="218">
        <f>SUM('입력표(사립)'!AA590)</f>
        <v>0</v>
      </c>
      <c r="O203" s="218">
        <f>SUM('입력표(사립)'!AB590)</f>
        <v>0</v>
      </c>
      <c r="P203" s="218">
        <f>SUM('입력표(사립)'!AC590)</f>
        <v>0</v>
      </c>
      <c r="Q203" s="345">
        <f>SUM('입력표(사립)'!AD590)</f>
        <v>0</v>
      </c>
    </row>
    <row r="204" spans="2:17" x14ac:dyDescent="0.3">
      <c r="B204" s="344">
        <f>'입력표(사립)'!A591</f>
        <v>198</v>
      </c>
      <c r="C204" s="197">
        <f>'입력표(사립)'!B591</f>
        <v>0</v>
      </c>
      <c r="D204" s="197">
        <f>'입력표(사립)'!C591</f>
        <v>0</v>
      </c>
      <c r="E204" s="197">
        <f>'입력표(사립)'!D591</f>
        <v>0</v>
      </c>
      <c r="F204" s="223">
        <f>'입력표(사립)'!E591</f>
        <v>0</v>
      </c>
      <c r="G204" s="406" t="str">
        <f t="shared" si="4"/>
        <v>E</v>
      </c>
      <c r="H204" s="378">
        <f>SUM(I204:Q204)</f>
        <v>0</v>
      </c>
      <c r="I204" s="226">
        <f>SUM('입력표(사립)'!F591:K591)</f>
        <v>0</v>
      </c>
      <c r="J204" s="191">
        <f>SUM('입력표(사립)'!L591:O591)</f>
        <v>0</v>
      </c>
      <c r="K204" s="191">
        <f>SUM('입력표(사립)'!P591:U591)</f>
        <v>0</v>
      </c>
      <c r="L204" s="382">
        <f>SUM('입력표(사립)'!V591:Y591)</f>
        <v>0</v>
      </c>
      <c r="M204" s="193">
        <f>SUM('입력표(사립)'!Z591)</f>
        <v>0</v>
      </c>
      <c r="N204" s="218">
        <f>SUM('입력표(사립)'!AA591)</f>
        <v>0</v>
      </c>
      <c r="O204" s="218">
        <f>SUM('입력표(사립)'!AB591)</f>
        <v>0</v>
      </c>
      <c r="P204" s="218">
        <f>SUM('입력표(사립)'!AC591)</f>
        <v>0</v>
      </c>
      <c r="Q204" s="345">
        <f>SUM('입력표(사립)'!AD591)</f>
        <v>0</v>
      </c>
    </row>
    <row r="205" spans="2:17" x14ac:dyDescent="0.3">
      <c r="B205" s="344">
        <f>'입력표(사립)'!A592</f>
        <v>199</v>
      </c>
      <c r="C205" s="197">
        <f>'입력표(사립)'!B592</f>
        <v>0</v>
      </c>
      <c r="D205" s="197">
        <f>'입력표(사립)'!C592</f>
        <v>0</v>
      </c>
      <c r="E205" s="197">
        <f>'입력표(사립)'!D592</f>
        <v>0</v>
      </c>
      <c r="F205" s="223">
        <f>'입력표(사립)'!E592</f>
        <v>0</v>
      </c>
      <c r="G205" s="406" t="str">
        <f t="shared" si="4"/>
        <v>E</v>
      </c>
      <c r="H205" s="378">
        <f>SUM(I205:Q205)</f>
        <v>0</v>
      </c>
      <c r="I205" s="226">
        <f>SUM('입력표(사립)'!F592:K592)</f>
        <v>0</v>
      </c>
      <c r="J205" s="191">
        <f>SUM('입력표(사립)'!L592:O592)</f>
        <v>0</v>
      </c>
      <c r="K205" s="191">
        <f>SUM('입력표(사립)'!P592:U592)</f>
        <v>0</v>
      </c>
      <c r="L205" s="382">
        <f>SUM('입력표(사립)'!V592:Y592)</f>
        <v>0</v>
      </c>
      <c r="M205" s="193">
        <f>SUM('입력표(사립)'!Z592)</f>
        <v>0</v>
      </c>
      <c r="N205" s="218">
        <f>SUM('입력표(사립)'!AA592)</f>
        <v>0</v>
      </c>
      <c r="O205" s="218">
        <f>SUM('입력표(사립)'!AB592)</f>
        <v>0</v>
      </c>
      <c r="P205" s="218">
        <f>SUM('입력표(사립)'!AC592)</f>
        <v>0</v>
      </c>
      <c r="Q205" s="345">
        <f>SUM('입력표(사립)'!AD592)</f>
        <v>0</v>
      </c>
    </row>
    <row r="206" spans="2:17" x14ac:dyDescent="0.3">
      <c r="B206" s="344">
        <f>'입력표(사립)'!A593</f>
        <v>200</v>
      </c>
      <c r="C206" s="197">
        <f>'입력표(사립)'!B593</f>
        <v>0</v>
      </c>
      <c r="D206" s="197">
        <f>'입력표(사립)'!C593</f>
        <v>0</v>
      </c>
      <c r="E206" s="197">
        <f>'입력표(사립)'!D593</f>
        <v>0</v>
      </c>
      <c r="F206" s="223">
        <f>'입력표(사립)'!E593</f>
        <v>0</v>
      </c>
      <c r="G206" s="406" t="str">
        <f t="shared" si="4"/>
        <v>E</v>
      </c>
      <c r="H206" s="378">
        <f>SUM(I206:Q206)</f>
        <v>0</v>
      </c>
      <c r="I206" s="226">
        <f>SUM('입력표(사립)'!F593:K593)</f>
        <v>0</v>
      </c>
      <c r="J206" s="191">
        <f>SUM('입력표(사립)'!L593:O593)</f>
        <v>0</v>
      </c>
      <c r="K206" s="191">
        <f>SUM('입력표(사립)'!P593:U593)</f>
        <v>0</v>
      </c>
      <c r="L206" s="382">
        <f>SUM('입력표(사립)'!V593:Y593)</f>
        <v>0</v>
      </c>
      <c r="M206" s="193">
        <f>SUM('입력표(사립)'!Z593)</f>
        <v>0</v>
      </c>
      <c r="N206" s="218">
        <f>SUM('입력표(사립)'!AA593)</f>
        <v>0</v>
      </c>
      <c r="O206" s="218">
        <f>SUM('입력표(사립)'!AB593)</f>
        <v>0</v>
      </c>
      <c r="P206" s="218">
        <f>SUM('입력표(사립)'!AC593)</f>
        <v>0</v>
      </c>
      <c r="Q206" s="345">
        <f>SUM('입력표(사립)'!AD593)</f>
        <v>0</v>
      </c>
    </row>
    <row r="207" spans="2:17" x14ac:dyDescent="0.3">
      <c r="B207" s="344">
        <f>'입력표(사립)'!A594</f>
        <v>201</v>
      </c>
      <c r="C207" s="197">
        <f>'입력표(사립)'!B594</f>
        <v>0</v>
      </c>
      <c r="D207" s="197">
        <f>'입력표(사립)'!C594</f>
        <v>0</v>
      </c>
      <c r="E207" s="197">
        <f>'입력표(사립)'!D594</f>
        <v>0</v>
      </c>
      <c r="F207" s="223">
        <f>'입력표(사립)'!E594</f>
        <v>0</v>
      </c>
      <c r="G207" s="406" t="str">
        <f t="shared" si="4"/>
        <v>E</v>
      </c>
      <c r="H207" s="378">
        <f>SUM(I207:Q207)</f>
        <v>0</v>
      </c>
      <c r="I207" s="226">
        <f>SUM('입력표(사립)'!F594:K594)</f>
        <v>0</v>
      </c>
      <c r="J207" s="191">
        <f>SUM('입력표(사립)'!L594:O594)</f>
        <v>0</v>
      </c>
      <c r="K207" s="191">
        <f>SUM('입력표(사립)'!P594:U594)</f>
        <v>0</v>
      </c>
      <c r="L207" s="382">
        <f>SUM('입력표(사립)'!V594:Y594)</f>
        <v>0</v>
      </c>
      <c r="M207" s="193">
        <f>SUM('입력표(사립)'!Z594)</f>
        <v>0</v>
      </c>
      <c r="N207" s="218">
        <f>SUM('입력표(사립)'!AA594)</f>
        <v>0</v>
      </c>
      <c r="O207" s="218">
        <f>SUM('입력표(사립)'!AB594)</f>
        <v>0</v>
      </c>
      <c r="P207" s="218">
        <f>SUM('입력표(사립)'!AC594)</f>
        <v>0</v>
      </c>
      <c r="Q207" s="345">
        <f>SUM('입력표(사립)'!AD594)</f>
        <v>0</v>
      </c>
    </row>
    <row r="208" spans="2:17" x14ac:dyDescent="0.3">
      <c r="B208" s="344">
        <f>'입력표(사립)'!A595</f>
        <v>202</v>
      </c>
      <c r="C208" s="197">
        <f>'입력표(사립)'!B595</f>
        <v>0</v>
      </c>
      <c r="D208" s="197">
        <f>'입력표(사립)'!C595</f>
        <v>0</v>
      </c>
      <c r="E208" s="197">
        <f>'입력표(사립)'!D595</f>
        <v>0</v>
      </c>
      <c r="F208" s="223">
        <f>'입력표(사립)'!E595</f>
        <v>0</v>
      </c>
      <c r="G208" s="406" t="str">
        <f t="shared" si="4"/>
        <v>E</v>
      </c>
      <c r="H208" s="378">
        <f>SUM(I208:Q208)</f>
        <v>0</v>
      </c>
      <c r="I208" s="226">
        <f>SUM('입력표(사립)'!F595:K595)</f>
        <v>0</v>
      </c>
      <c r="J208" s="191">
        <f>SUM('입력표(사립)'!L595:O595)</f>
        <v>0</v>
      </c>
      <c r="K208" s="191">
        <f>SUM('입력표(사립)'!P595:U595)</f>
        <v>0</v>
      </c>
      <c r="L208" s="382">
        <f>SUM('입력표(사립)'!V595:Y595)</f>
        <v>0</v>
      </c>
      <c r="M208" s="193">
        <f>SUM('입력표(사립)'!Z595)</f>
        <v>0</v>
      </c>
      <c r="N208" s="218">
        <f>SUM('입력표(사립)'!AA595)</f>
        <v>0</v>
      </c>
      <c r="O208" s="218">
        <f>SUM('입력표(사립)'!AB595)</f>
        <v>0</v>
      </c>
      <c r="P208" s="218">
        <f>SUM('입력표(사립)'!AC595)</f>
        <v>0</v>
      </c>
      <c r="Q208" s="345">
        <f>SUM('입력표(사립)'!AD595)</f>
        <v>0</v>
      </c>
    </row>
    <row r="209" spans="2:17" x14ac:dyDescent="0.3">
      <c r="B209" s="344">
        <f>'입력표(사립)'!A596</f>
        <v>203</v>
      </c>
      <c r="C209" s="197">
        <f>'입력표(사립)'!B596</f>
        <v>0</v>
      </c>
      <c r="D209" s="197">
        <f>'입력표(사립)'!C596</f>
        <v>0</v>
      </c>
      <c r="E209" s="197">
        <f>'입력표(사립)'!D596</f>
        <v>0</v>
      </c>
      <c r="F209" s="223">
        <f>'입력표(사립)'!E596</f>
        <v>0</v>
      </c>
      <c r="G209" s="406" t="str">
        <f t="shared" si="4"/>
        <v>E</v>
      </c>
      <c r="H209" s="378">
        <f>SUM(I209:Q209)</f>
        <v>0</v>
      </c>
      <c r="I209" s="226">
        <f>SUM('입력표(사립)'!F596:K596)</f>
        <v>0</v>
      </c>
      <c r="J209" s="191">
        <f>SUM('입력표(사립)'!L596:O596)</f>
        <v>0</v>
      </c>
      <c r="K209" s="191">
        <f>SUM('입력표(사립)'!P596:U596)</f>
        <v>0</v>
      </c>
      <c r="L209" s="382">
        <f>SUM('입력표(사립)'!V596:Y596)</f>
        <v>0</v>
      </c>
      <c r="M209" s="193">
        <f>SUM('입력표(사립)'!Z596)</f>
        <v>0</v>
      </c>
      <c r="N209" s="218">
        <f>SUM('입력표(사립)'!AA596)</f>
        <v>0</v>
      </c>
      <c r="O209" s="218">
        <f>SUM('입력표(사립)'!AB596)</f>
        <v>0</v>
      </c>
      <c r="P209" s="218">
        <f>SUM('입력표(사립)'!AC596)</f>
        <v>0</v>
      </c>
      <c r="Q209" s="345">
        <f>SUM('입력표(사립)'!AD596)</f>
        <v>0</v>
      </c>
    </row>
    <row r="210" spans="2:17" x14ac:dyDescent="0.3">
      <c r="B210" s="344">
        <f>'입력표(사립)'!A597</f>
        <v>204</v>
      </c>
      <c r="C210" s="197">
        <f>'입력표(사립)'!B597</f>
        <v>0</v>
      </c>
      <c r="D210" s="197">
        <f>'입력표(사립)'!C597</f>
        <v>0</v>
      </c>
      <c r="E210" s="197">
        <f>'입력표(사립)'!D597</f>
        <v>0</v>
      </c>
      <c r="F210" s="223">
        <f>'입력표(사립)'!E597</f>
        <v>0</v>
      </c>
      <c r="G210" s="406" t="str">
        <f t="shared" si="4"/>
        <v>E</v>
      </c>
      <c r="H210" s="378">
        <f>SUM(I210:Q210)</f>
        <v>0</v>
      </c>
      <c r="I210" s="226">
        <f>SUM('입력표(사립)'!F597:K597)</f>
        <v>0</v>
      </c>
      <c r="J210" s="191">
        <f>SUM('입력표(사립)'!L597:O597)</f>
        <v>0</v>
      </c>
      <c r="K210" s="191">
        <f>SUM('입력표(사립)'!P597:U597)</f>
        <v>0</v>
      </c>
      <c r="L210" s="382">
        <f>SUM('입력표(사립)'!V597:Y597)</f>
        <v>0</v>
      </c>
      <c r="M210" s="193">
        <f>SUM('입력표(사립)'!Z597)</f>
        <v>0</v>
      </c>
      <c r="N210" s="218">
        <f>SUM('입력표(사립)'!AA597)</f>
        <v>0</v>
      </c>
      <c r="O210" s="218">
        <f>SUM('입력표(사립)'!AB597)</f>
        <v>0</v>
      </c>
      <c r="P210" s="218">
        <f>SUM('입력표(사립)'!AC597)</f>
        <v>0</v>
      </c>
      <c r="Q210" s="345">
        <f>SUM('입력표(사립)'!AD597)</f>
        <v>0</v>
      </c>
    </row>
    <row r="211" spans="2:17" x14ac:dyDescent="0.3">
      <c r="B211" s="344">
        <f>'입력표(사립)'!A598</f>
        <v>205</v>
      </c>
      <c r="C211" s="197">
        <f>'입력표(사립)'!B598</f>
        <v>0</v>
      </c>
      <c r="D211" s="197">
        <f>'입력표(사립)'!C598</f>
        <v>0</v>
      </c>
      <c r="E211" s="197">
        <f>'입력표(사립)'!D598</f>
        <v>0</v>
      </c>
      <c r="F211" s="223">
        <f>'입력표(사립)'!E598</f>
        <v>0</v>
      </c>
      <c r="G211" s="406" t="str">
        <f t="shared" si="4"/>
        <v>E</v>
      </c>
      <c r="H211" s="378">
        <f>SUM(I211:Q211)</f>
        <v>0</v>
      </c>
      <c r="I211" s="226">
        <f>SUM('입력표(사립)'!F598:K598)</f>
        <v>0</v>
      </c>
      <c r="J211" s="191">
        <f>SUM('입력표(사립)'!L598:O598)</f>
        <v>0</v>
      </c>
      <c r="K211" s="191">
        <f>SUM('입력표(사립)'!P598:U598)</f>
        <v>0</v>
      </c>
      <c r="L211" s="382">
        <f>SUM('입력표(사립)'!V598:Y598)</f>
        <v>0</v>
      </c>
      <c r="M211" s="193">
        <f>SUM('입력표(사립)'!Z598)</f>
        <v>0</v>
      </c>
      <c r="N211" s="218">
        <f>SUM('입력표(사립)'!AA598)</f>
        <v>0</v>
      </c>
      <c r="O211" s="218">
        <f>SUM('입력표(사립)'!AB598)</f>
        <v>0</v>
      </c>
      <c r="P211" s="218">
        <f>SUM('입력표(사립)'!AC598)</f>
        <v>0</v>
      </c>
      <c r="Q211" s="345">
        <f>SUM('입력표(사립)'!AD598)</f>
        <v>0</v>
      </c>
    </row>
    <row r="212" spans="2:17" x14ac:dyDescent="0.3">
      <c r="B212" s="344">
        <f>'입력표(사립)'!A599</f>
        <v>206</v>
      </c>
      <c r="C212" s="197">
        <f>'입력표(사립)'!B599</f>
        <v>0</v>
      </c>
      <c r="D212" s="197">
        <f>'입력표(사립)'!C599</f>
        <v>0</v>
      </c>
      <c r="E212" s="197">
        <f>'입력표(사립)'!D599</f>
        <v>0</v>
      </c>
      <c r="F212" s="223">
        <f>'입력표(사립)'!E599</f>
        <v>0</v>
      </c>
      <c r="G212" s="406" t="str">
        <f t="shared" si="4"/>
        <v>E</v>
      </c>
      <c r="H212" s="378">
        <f>SUM(I212:Q212)</f>
        <v>0</v>
      </c>
      <c r="I212" s="226">
        <f>SUM('입력표(사립)'!F599:K599)</f>
        <v>0</v>
      </c>
      <c r="J212" s="191">
        <f>SUM('입력표(사립)'!L599:O599)</f>
        <v>0</v>
      </c>
      <c r="K212" s="191">
        <f>SUM('입력표(사립)'!P599:U599)</f>
        <v>0</v>
      </c>
      <c r="L212" s="382">
        <f>SUM('입력표(사립)'!V599:Y599)</f>
        <v>0</v>
      </c>
      <c r="M212" s="193">
        <f>SUM('입력표(사립)'!Z599)</f>
        <v>0</v>
      </c>
      <c r="N212" s="218">
        <f>SUM('입력표(사립)'!AA599)</f>
        <v>0</v>
      </c>
      <c r="O212" s="218">
        <f>SUM('입력표(사립)'!AB599)</f>
        <v>0</v>
      </c>
      <c r="P212" s="218">
        <f>SUM('입력표(사립)'!AC599)</f>
        <v>0</v>
      </c>
      <c r="Q212" s="345">
        <f>SUM('입력표(사립)'!AD599)</f>
        <v>0</v>
      </c>
    </row>
    <row r="213" spans="2:17" x14ac:dyDescent="0.3">
      <c r="B213" s="344">
        <f>'입력표(사립)'!A600</f>
        <v>207</v>
      </c>
      <c r="C213" s="197">
        <f>'입력표(사립)'!B600</f>
        <v>0</v>
      </c>
      <c r="D213" s="197">
        <f>'입력표(사립)'!C600</f>
        <v>0</v>
      </c>
      <c r="E213" s="197">
        <f>'입력표(사립)'!D600</f>
        <v>0</v>
      </c>
      <c r="F213" s="223">
        <f>'입력표(사립)'!E600</f>
        <v>0</v>
      </c>
      <c r="G213" s="406" t="str">
        <f t="shared" si="4"/>
        <v>E</v>
      </c>
      <c r="H213" s="378">
        <f>SUM(I213:Q213)</f>
        <v>0</v>
      </c>
      <c r="I213" s="226">
        <f>SUM('입력표(사립)'!F600:K600)</f>
        <v>0</v>
      </c>
      <c r="J213" s="191">
        <f>SUM('입력표(사립)'!L600:O600)</f>
        <v>0</v>
      </c>
      <c r="K213" s="191">
        <f>SUM('입력표(사립)'!P600:U600)</f>
        <v>0</v>
      </c>
      <c r="L213" s="382">
        <f>SUM('입력표(사립)'!V600:Y600)</f>
        <v>0</v>
      </c>
      <c r="M213" s="193">
        <f>SUM('입력표(사립)'!Z600)</f>
        <v>0</v>
      </c>
      <c r="N213" s="218">
        <f>SUM('입력표(사립)'!AA600)</f>
        <v>0</v>
      </c>
      <c r="O213" s="218">
        <f>SUM('입력표(사립)'!AB600)</f>
        <v>0</v>
      </c>
      <c r="P213" s="218">
        <f>SUM('입력표(사립)'!AC600)</f>
        <v>0</v>
      </c>
      <c r="Q213" s="345">
        <f>SUM('입력표(사립)'!AD600)</f>
        <v>0</v>
      </c>
    </row>
    <row r="214" spans="2:17" x14ac:dyDescent="0.3">
      <c r="B214" s="344">
        <f>'입력표(사립)'!A601</f>
        <v>208</v>
      </c>
      <c r="C214" s="197">
        <f>'입력표(사립)'!B601</f>
        <v>0</v>
      </c>
      <c r="D214" s="197">
        <f>'입력표(사립)'!C601</f>
        <v>0</v>
      </c>
      <c r="E214" s="197">
        <f>'입력표(사립)'!D601</f>
        <v>0</v>
      </c>
      <c r="F214" s="223">
        <f>'입력표(사립)'!E601</f>
        <v>0</v>
      </c>
      <c r="G214" s="406" t="str">
        <f t="shared" si="4"/>
        <v>E</v>
      </c>
      <c r="H214" s="378">
        <f>SUM(I214:Q214)</f>
        <v>0</v>
      </c>
      <c r="I214" s="226">
        <f>SUM('입력표(사립)'!F601:K601)</f>
        <v>0</v>
      </c>
      <c r="J214" s="191">
        <f>SUM('입력표(사립)'!L601:O601)</f>
        <v>0</v>
      </c>
      <c r="K214" s="191">
        <f>SUM('입력표(사립)'!P601:U601)</f>
        <v>0</v>
      </c>
      <c r="L214" s="382">
        <f>SUM('입력표(사립)'!V601:Y601)</f>
        <v>0</v>
      </c>
      <c r="M214" s="193">
        <f>SUM('입력표(사립)'!Z601)</f>
        <v>0</v>
      </c>
      <c r="N214" s="218">
        <f>SUM('입력표(사립)'!AA601)</f>
        <v>0</v>
      </c>
      <c r="O214" s="218">
        <f>SUM('입력표(사립)'!AB601)</f>
        <v>0</v>
      </c>
      <c r="P214" s="218">
        <f>SUM('입력표(사립)'!AC601)</f>
        <v>0</v>
      </c>
      <c r="Q214" s="345">
        <f>SUM('입력표(사립)'!AD601)</f>
        <v>0</v>
      </c>
    </row>
    <row r="215" spans="2:17" x14ac:dyDescent="0.3">
      <c r="B215" s="344">
        <f>'입력표(사립)'!A602</f>
        <v>209</v>
      </c>
      <c r="C215" s="197">
        <f>'입력표(사립)'!B602</f>
        <v>0</v>
      </c>
      <c r="D215" s="197">
        <f>'입력표(사립)'!C602</f>
        <v>0</v>
      </c>
      <c r="E215" s="197">
        <f>'입력표(사립)'!D602</f>
        <v>0</v>
      </c>
      <c r="F215" s="223">
        <f>'입력표(사립)'!E602</f>
        <v>0</v>
      </c>
      <c r="G215" s="406" t="str">
        <f t="shared" si="4"/>
        <v>E</v>
      </c>
      <c r="H215" s="378">
        <f>SUM(I215:Q215)</f>
        <v>0</v>
      </c>
      <c r="I215" s="226">
        <f>SUM('입력표(사립)'!F602:K602)</f>
        <v>0</v>
      </c>
      <c r="J215" s="191">
        <f>SUM('입력표(사립)'!L602:O602)</f>
        <v>0</v>
      </c>
      <c r="K215" s="191">
        <f>SUM('입력표(사립)'!P602:U602)</f>
        <v>0</v>
      </c>
      <c r="L215" s="382">
        <f>SUM('입력표(사립)'!V602:Y602)</f>
        <v>0</v>
      </c>
      <c r="M215" s="193">
        <f>SUM('입력표(사립)'!Z602)</f>
        <v>0</v>
      </c>
      <c r="N215" s="218">
        <f>SUM('입력표(사립)'!AA602)</f>
        <v>0</v>
      </c>
      <c r="O215" s="218">
        <f>SUM('입력표(사립)'!AB602)</f>
        <v>0</v>
      </c>
      <c r="P215" s="218">
        <f>SUM('입력표(사립)'!AC602)</f>
        <v>0</v>
      </c>
      <c r="Q215" s="345">
        <f>SUM('입력표(사립)'!AD602)</f>
        <v>0</v>
      </c>
    </row>
    <row r="216" spans="2:17" x14ac:dyDescent="0.3">
      <c r="B216" s="344">
        <f>'입력표(사립)'!A603</f>
        <v>210</v>
      </c>
      <c r="C216" s="197">
        <f>'입력표(사립)'!B603</f>
        <v>0</v>
      </c>
      <c r="D216" s="197">
        <f>'입력표(사립)'!C603</f>
        <v>0</v>
      </c>
      <c r="E216" s="197">
        <f>'입력표(사립)'!D603</f>
        <v>0</v>
      </c>
      <c r="F216" s="223">
        <f>'입력표(사립)'!E603</f>
        <v>0</v>
      </c>
      <c r="G216" s="406" t="str">
        <f t="shared" si="4"/>
        <v>E</v>
      </c>
      <c r="H216" s="378">
        <f>SUM(I216:Q216)</f>
        <v>0</v>
      </c>
      <c r="I216" s="226">
        <f>SUM('입력표(사립)'!F603:K603)</f>
        <v>0</v>
      </c>
      <c r="J216" s="191">
        <f>SUM('입력표(사립)'!L603:O603)</f>
        <v>0</v>
      </c>
      <c r="K216" s="191">
        <f>SUM('입력표(사립)'!P603:U603)</f>
        <v>0</v>
      </c>
      <c r="L216" s="382">
        <f>SUM('입력표(사립)'!V603:Y603)</f>
        <v>0</v>
      </c>
      <c r="M216" s="193">
        <f>SUM('입력표(사립)'!Z603)</f>
        <v>0</v>
      </c>
      <c r="N216" s="218">
        <f>SUM('입력표(사립)'!AA603)</f>
        <v>0</v>
      </c>
      <c r="O216" s="218">
        <f>SUM('입력표(사립)'!AB603)</f>
        <v>0</v>
      </c>
      <c r="P216" s="218">
        <f>SUM('입력표(사립)'!AC603)</f>
        <v>0</v>
      </c>
      <c r="Q216" s="345">
        <f>SUM('입력표(사립)'!AD603)</f>
        <v>0</v>
      </c>
    </row>
    <row r="217" spans="2:17" x14ac:dyDescent="0.3">
      <c r="B217" s="344">
        <f>'입력표(사립)'!A604</f>
        <v>211</v>
      </c>
      <c r="C217" s="197">
        <f>'입력표(사립)'!B604</f>
        <v>0</v>
      </c>
      <c r="D217" s="197">
        <f>'입력표(사립)'!C604</f>
        <v>0</v>
      </c>
      <c r="E217" s="197">
        <f>'입력표(사립)'!D604</f>
        <v>0</v>
      </c>
      <c r="F217" s="223">
        <f>'입력표(사립)'!E604</f>
        <v>0</v>
      </c>
      <c r="G217" s="406" t="str">
        <f t="shared" si="4"/>
        <v>E</v>
      </c>
      <c r="H217" s="378">
        <f>SUM(I217:Q217)</f>
        <v>0</v>
      </c>
      <c r="I217" s="226">
        <f>SUM('입력표(사립)'!F604:K604)</f>
        <v>0</v>
      </c>
      <c r="J217" s="191">
        <f>SUM('입력표(사립)'!L604:O604)</f>
        <v>0</v>
      </c>
      <c r="K217" s="191">
        <f>SUM('입력표(사립)'!P604:U604)</f>
        <v>0</v>
      </c>
      <c r="L217" s="382">
        <f>SUM('입력표(사립)'!V604:Y604)</f>
        <v>0</v>
      </c>
      <c r="M217" s="193">
        <f>SUM('입력표(사립)'!Z604)</f>
        <v>0</v>
      </c>
      <c r="N217" s="218">
        <f>SUM('입력표(사립)'!AA604)</f>
        <v>0</v>
      </c>
      <c r="O217" s="218">
        <f>SUM('입력표(사립)'!AB604)</f>
        <v>0</v>
      </c>
      <c r="P217" s="218">
        <f>SUM('입력표(사립)'!AC604)</f>
        <v>0</v>
      </c>
      <c r="Q217" s="345">
        <f>SUM('입력표(사립)'!AD604)</f>
        <v>0</v>
      </c>
    </row>
    <row r="218" spans="2:17" x14ac:dyDescent="0.3">
      <c r="B218" s="344">
        <f>'입력표(사립)'!A605</f>
        <v>212</v>
      </c>
      <c r="C218" s="197">
        <f>'입력표(사립)'!B605</f>
        <v>0</v>
      </c>
      <c r="D218" s="197">
        <f>'입력표(사립)'!C605</f>
        <v>0</v>
      </c>
      <c r="E218" s="197">
        <f>'입력표(사립)'!D605</f>
        <v>0</v>
      </c>
      <c r="F218" s="223">
        <f>'입력표(사립)'!E605</f>
        <v>0</v>
      </c>
      <c r="G218" s="406" t="str">
        <f t="shared" si="4"/>
        <v>E</v>
      </c>
      <c r="H218" s="378">
        <f>SUM(I218:Q218)</f>
        <v>0</v>
      </c>
      <c r="I218" s="226">
        <f>SUM('입력표(사립)'!F605:K605)</f>
        <v>0</v>
      </c>
      <c r="J218" s="191">
        <f>SUM('입력표(사립)'!L605:O605)</f>
        <v>0</v>
      </c>
      <c r="K218" s="191">
        <f>SUM('입력표(사립)'!P605:U605)</f>
        <v>0</v>
      </c>
      <c r="L218" s="382">
        <f>SUM('입력표(사립)'!V605:Y605)</f>
        <v>0</v>
      </c>
      <c r="M218" s="193">
        <f>SUM('입력표(사립)'!Z605)</f>
        <v>0</v>
      </c>
      <c r="N218" s="218">
        <f>SUM('입력표(사립)'!AA605)</f>
        <v>0</v>
      </c>
      <c r="O218" s="218">
        <f>SUM('입력표(사립)'!AB605)</f>
        <v>0</v>
      </c>
      <c r="P218" s="218">
        <f>SUM('입력표(사립)'!AC605)</f>
        <v>0</v>
      </c>
      <c r="Q218" s="345">
        <f>SUM('입력표(사립)'!AD605)</f>
        <v>0</v>
      </c>
    </row>
    <row r="219" spans="2:17" x14ac:dyDescent="0.3">
      <c r="B219" s="344">
        <f>'입력표(사립)'!A606</f>
        <v>213</v>
      </c>
      <c r="C219" s="197">
        <f>'입력표(사립)'!B606</f>
        <v>0</v>
      </c>
      <c r="D219" s="197">
        <f>'입력표(사립)'!C606</f>
        <v>0</v>
      </c>
      <c r="E219" s="197">
        <f>'입력표(사립)'!D606</f>
        <v>0</v>
      </c>
      <c r="F219" s="223">
        <f>'입력표(사립)'!E606</f>
        <v>0</v>
      </c>
      <c r="G219" s="406" t="str">
        <f t="shared" si="4"/>
        <v>E</v>
      </c>
      <c r="H219" s="378">
        <f>SUM(I219:Q219)</f>
        <v>0</v>
      </c>
      <c r="I219" s="226">
        <f>SUM('입력표(사립)'!F606:K606)</f>
        <v>0</v>
      </c>
      <c r="J219" s="191">
        <f>SUM('입력표(사립)'!L606:O606)</f>
        <v>0</v>
      </c>
      <c r="K219" s="191">
        <f>SUM('입력표(사립)'!P606:U606)</f>
        <v>0</v>
      </c>
      <c r="L219" s="382">
        <f>SUM('입력표(사립)'!V606:Y606)</f>
        <v>0</v>
      </c>
      <c r="M219" s="193">
        <f>SUM('입력표(사립)'!Z606)</f>
        <v>0</v>
      </c>
      <c r="N219" s="218">
        <f>SUM('입력표(사립)'!AA606)</f>
        <v>0</v>
      </c>
      <c r="O219" s="218">
        <f>SUM('입력표(사립)'!AB606)</f>
        <v>0</v>
      </c>
      <c r="P219" s="218">
        <f>SUM('입력표(사립)'!AC606)</f>
        <v>0</v>
      </c>
      <c r="Q219" s="345">
        <f>SUM('입력표(사립)'!AD606)</f>
        <v>0</v>
      </c>
    </row>
    <row r="220" spans="2:17" x14ac:dyDescent="0.3">
      <c r="B220" s="344">
        <f>'입력표(사립)'!A607</f>
        <v>214</v>
      </c>
      <c r="C220" s="197">
        <f>'입력표(사립)'!B607</f>
        <v>0</v>
      </c>
      <c r="D220" s="197">
        <f>'입력표(사립)'!C607</f>
        <v>0</v>
      </c>
      <c r="E220" s="197">
        <f>'입력표(사립)'!D607</f>
        <v>0</v>
      </c>
      <c r="F220" s="223">
        <f>'입력표(사립)'!E607</f>
        <v>0</v>
      </c>
      <c r="G220" s="406" t="str">
        <f t="shared" si="4"/>
        <v>E</v>
      </c>
      <c r="H220" s="378">
        <f>SUM(I220:Q220)</f>
        <v>0</v>
      </c>
      <c r="I220" s="226">
        <f>SUM('입력표(사립)'!F607:K607)</f>
        <v>0</v>
      </c>
      <c r="J220" s="191">
        <f>SUM('입력표(사립)'!L607:O607)</f>
        <v>0</v>
      </c>
      <c r="K220" s="191">
        <f>SUM('입력표(사립)'!P607:U607)</f>
        <v>0</v>
      </c>
      <c r="L220" s="382">
        <f>SUM('입력표(사립)'!V607:Y607)</f>
        <v>0</v>
      </c>
      <c r="M220" s="193">
        <f>SUM('입력표(사립)'!Z607)</f>
        <v>0</v>
      </c>
      <c r="N220" s="218">
        <f>SUM('입력표(사립)'!AA607)</f>
        <v>0</v>
      </c>
      <c r="O220" s="218">
        <f>SUM('입력표(사립)'!AB607)</f>
        <v>0</v>
      </c>
      <c r="P220" s="218">
        <f>SUM('입력표(사립)'!AC607)</f>
        <v>0</v>
      </c>
      <c r="Q220" s="345">
        <f>SUM('입력표(사립)'!AD607)</f>
        <v>0</v>
      </c>
    </row>
    <row r="221" spans="2:17" x14ac:dyDescent="0.3">
      <c r="B221" s="344">
        <f>'입력표(사립)'!A608</f>
        <v>215</v>
      </c>
      <c r="C221" s="197">
        <f>'입력표(사립)'!B608</f>
        <v>0</v>
      </c>
      <c r="D221" s="197">
        <f>'입력표(사립)'!C608</f>
        <v>0</v>
      </c>
      <c r="E221" s="197">
        <f>'입력표(사립)'!D608</f>
        <v>0</v>
      </c>
      <c r="F221" s="223">
        <f>'입력표(사립)'!E608</f>
        <v>0</v>
      </c>
      <c r="G221" s="406" t="str">
        <f t="shared" si="4"/>
        <v>E</v>
      </c>
      <c r="H221" s="378">
        <f>SUM(I221:Q221)</f>
        <v>0</v>
      </c>
      <c r="I221" s="226">
        <f>SUM('입력표(사립)'!F608:K608)</f>
        <v>0</v>
      </c>
      <c r="J221" s="191">
        <f>SUM('입력표(사립)'!L608:O608)</f>
        <v>0</v>
      </c>
      <c r="K221" s="191">
        <f>SUM('입력표(사립)'!P608:U608)</f>
        <v>0</v>
      </c>
      <c r="L221" s="382">
        <f>SUM('입력표(사립)'!V608:Y608)</f>
        <v>0</v>
      </c>
      <c r="M221" s="193">
        <f>SUM('입력표(사립)'!Z608)</f>
        <v>0</v>
      </c>
      <c r="N221" s="218">
        <f>SUM('입력표(사립)'!AA608)</f>
        <v>0</v>
      </c>
      <c r="O221" s="218">
        <f>SUM('입력표(사립)'!AB608)</f>
        <v>0</v>
      </c>
      <c r="P221" s="218">
        <f>SUM('입력표(사립)'!AC608)</f>
        <v>0</v>
      </c>
      <c r="Q221" s="345">
        <f>SUM('입력표(사립)'!AD608)</f>
        <v>0</v>
      </c>
    </row>
    <row r="222" spans="2:17" x14ac:dyDescent="0.3">
      <c r="B222" s="344">
        <f>'입력표(사립)'!A609</f>
        <v>216</v>
      </c>
      <c r="C222" s="197">
        <f>'입력표(사립)'!B609</f>
        <v>0</v>
      </c>
      <c r="D222" s="197">
        <f>'입력표(사립)'!C609</f>
        <v>0</v>
      </c>
      <c r="E222" s="197">
        <f>'입력표(사립)'!D609</f>
        <v>0</v>
      </c>
      <c r="F222" s="223">
        <f>'입력표(사립)'!E609</f>
        <v>0</v>
      </c>
      <c r="G222" s="406" t="str">
        <f t="shared" si="4"/>
        <v>E</v>
      </c>
      <c r="H222" s="378">
        <f>SUM(I222:Q222)</f>
        <v>0</v>
      </c>
      <c r="I222" s="226">
        <f>SUM('입력표(사립)'!F609:K609)</f>
        <v>0</v>
      </c>
      <c r="J222" s="191">
        <f>SUM('입력표(사립)'!L609:O609)</f>
        <v>0</v>
      </c>
      <c r="K222" s="191">
        <f>SUM('입력표(사립)'!P609:U609)</f>
        <v>0</v>
      </c>
      <c r="L222" s="382">
        <f>SUM('입력표(사립)'!V609:Y609)</f>
        <v>0</v>
      </c>
      <c r="M222" s="193">
        <f>SUM('입력표(사립)'!Z609)</f>
        <v>0</v>
      </c>
      <c r="N222" s="218">
        <f>SUM('입력표(사립)'!AA609)</f>
        <v>0</v>
      </c>
      <c r="O222" s="218">
        <f>SUM('입력표(사립)'!AB609)</f>
        <v>0</v>
      </c>
      <c r="P222" s="218">
        <f>SUM('입력표(사립)'!AC609)</f>
        <v>0</v>
      </c>
      <c r="Q222" s="345">
        <f>SUM('입력표(사립)'!AD609)</f>
        <v>0</v>
      </c>
    </row>
    <row r="223" spans="2:17" x14ac:dyDescent="0.3">
      <c r="B223" s="344">
        <f>'입력표(사립)'!A610</f>
        <v>217</v>
      </c>
      <c r="C223" s="197">
        <f>'입력표(사립)'!B610</f>
        <v>0</v>
      </c>
      <c r="D223" s="197">
        <f>'입력표(사립)'!C610</f>
        <v>0</v>
      </c>
      <c r="E223" s="197">
        <f>'입력표(사립)'!D610</f>
        <v>0</v>
      </c>
      <c r="F223" s="223">
        <f>'입력표(사립)'!E610</f>
        <v>0</v>
      </c>
      <c r="G223" s="406" t="str">
        <f t="shared" si="4"/>
        <v>E</v>
      </c>
      <c r="H223" s="378">
        <f>SUM(I223:Q223)</f>
        <v>0</v>
      </c>
      <c r="I223" s="226">
        <f>SUM('입력표(사립)'!F610:K610)</f>
        <v>0</v>
      </c>
      <c r="J223" s="191">
        <f>SUM('입력표(사립)'!L610:O610)</f>
        <v>0</v>
      </c>
      <c r="K223" s="191">
        <f>SUM('입력표(사립)'!P610:U610)</f>
        <v>0</v>
      </c>
      <c r="L223" s="382">
        <f>SUM('입력표(사립)'!V610:Y610)</f>
        <v>0</v>
      </c>
      <c r="M223" s="193">
        <f>SUM('입력표(사립)'!Z610)</f>
        <v>0</v>
      </c>
      <c r="N223" s="218">
        <f>SUM('입력표(사립)'!AA610)</f>
        <v>0</v>
      </c>
      <c r="O223" s="218">
        <f>SUM('입력표(사립)'!AB610)</f>
        <v>0</v>
      </c>
      <c r="P223" s="218">
        <f>SUM('입력표(사립)'!AC610)</f>
        <v>0</v>
      </c>
      <c r="Q223" s="345">
        <f>SUM('입력표(사립)'!AD610)</f>
        <v>0</v>
      </c>
    </row>
    <row r="224" spans="2:17" x14ac:dyDescent="0.3">
      <c r="B224" s="344">
        <f>'입력표(사립)'!A611</f>
        <v>218</v>
      </c>
      <c r="C224" s="197">
        <f>'입력표(사립)'!B611</f>
        <v>0</v>
      </c>
      <c r="D224" s="197">
        <f>'입력표(사립)'!C611</f>
        <v>0</v>
      </c>
      <c r="E224" s="197">
        <f>'입력표(사립)'!D611</f>
        <v>0</v>
      </c>
      <c r="F224" s="223">
        <f>'입력표(사립)'!E611</f>
        <v>0</v>
      </c>
      <c r="G224" s="406" t="str">
        <f t="shared" si="4"/>
        <v>E</v>
      </c>
      <c r="H224" s="378">
        <f>SUM(I224:Q224)</f>
        <v>0</v>
      </c>
      <c r="I224" s="226">
        <f>SUM('입력표(사립)'!F611:K611)</f>
        <v>0</v>
      </c>
      <c r="J224" s="191">
        <f>SUM('입력표(사립)'!L611:O611)</f>
        <v>0</v>
      </c>
      <c r="K224" s="191">
        <f>SUM('입력표(사립)'!P611:U611)</f>
        <v>0</v>
      </c>
      <c r="L224" s="382">
        <f>SUM('입력표(사립)'!V611:Y611)</f>
        <v>0</v>
      </c>
      <c r="M224" s="193">
        <f>SUM('입력표(사립)'!Z611)</f>
        <v>0</v>
      </c>
      <c r="N224" s="218">
        <f>SUM('입력표(사립)'!AA611)</f>
        <v>0</v>
      </c>
      <c r="O224" s="218">
        <f>SUM('입력표(사립)'!AB611)</f>
        <v>0</v>
      </c>
      <c r="P224" s="218">
        <f>SUM('입력표(사립)'!AC611)</f>
        <v>0</v>
      </c>
      <c r="Q224" s="345">
        <f>SUM('입력표(사립)'!AD611)</f>
        <v>0</v>
      </c>
    </row>
    <row r="225" spans="2:17" x14ac:dyDescent="0.3">
      <c r="B225" s="344">
        <f>'입력표(사립)'!A612</f>
        <v>219</v>
      </c>
      <c r="C225" s="197">
        <f>'입력표(사립)'!B612</f>
        <v>0</v>
      </c>
      <c r="D225" s="197">
        <f>'입력표(사립)'!C612</f>
        <v>0</v>
      </c>
      <c r="E225" s="197">
        <f>'입력표(사립)'!D612</f>
        <v>0</v>
      </c>
      <c r="F225" s="223">
        <f>'입력표(사립)'!E612</f>
        <v>0</v>
      </c>
      <c r="G225" s="406" t="str">
        <f t="shared" si="4"/>
        <v>E</v>
      </c>
      <c r="H225" s="378">
        <f>SUM(I225:Q225)</f>
        <v>0</v>
      </c>
      <c r="I225" s="226">
        <f>SUM('입력표(사립)'!F612:K612)</f>
        <v>0</v>
      </c>
      <c r="J225" s="191">
        <f>SUM('입력표(사립)'!L612:O612)</f>
        <v>0</v>
      </c>
      <c r="K225" s="191">
        <f>SUM('입력표(사립)'!P612:U612)</f>
        <v>0</v>
      </c>
      <c r="L225" s="382">
        <f>SUM('입력표(사립)'!V612:Y612)</f>
        <v>0</v>
      </c>
      <c r="M225" s="193">
        <f>SUM('입력표(사립)'!Z612)</f>
        <v>0</v>
      </c>
      <c r="N225" s="218">
        <f>SUM('입력표(사립)'!AA612)</f>
        <v>0</v>
      </c>
      <c r="O225" s="218">
        <f>SUM('입력표(사립)'!AB612)</f>
        <v>0</v>
      </c>
      <c r="P225" s="218">
        <f>SUM('입력표(사립)'!AC612)</f>
        <v>0</v>
      </c>
      <c r="Q225" s="345">
        <f>SUM('입력표(사립)'!AD612)</f>
        <v>0</v>
      </c>
    </row>
    <row r="226" spans="2:17" x14ac:dyDescent="0.3">
      <c r="B226" s="344">
        <f>'입력표(사립)'!A613</f>
        <v>220</v>
      </c>
      <c r="C226" s="197">
        <f>'입력표(사립)'!B613</f>
        <v>0</v>
      </c>
      <c r="D226" s="197">
        <f>'입력표(사립)'!C613</f>
        <v>0</v>
      </c>
      <c r="E226" s="197">
        <f>'입력표(사립)'!D613</f>
        <v>0</v>
      </c>
      <c r="F226" s="223">
        <f>'입력표(사립)'!E613</f>
        <v>0</v>
      </c>
      <c r="G226" s="406" t="str">
        <f t="shared" si="4"/>
        <v>E</v>
      </c>
      <c r="H226" s="378">
        <f>SUM(I226:Q226)</f>
        <v>0</v>
      </c>
      <c r="I226" s="226">
        <f>SUM('입력표(사립)'!F613:K613)</f>
        <v>0</v>
      </c>
      <c r="J226" s="191">
        <f>SUM('입력표(사립)'!L613:O613)</f>
        <v>0</v>
      </c>
      <c r="K226" s="191">
        <f>SUM('입력표(사립)'!P613:U613)</f>
        <v>0</v>
      </c>
      <c r="L226" s="382">
        <f>SUM('입력표(사립)'!V613:Y613)</f>
        <v>0</v>
      </c>
      <c r="M226" s="193">
        <f>SUM('입력표(사립)'!Z613)</f>
        <v>0</v>
      </c>
      <c r="N226" s="218">
        <f>SUM('입력표(사립)'!AA613)</f>
        <v>0</v>
      </c>
      <c r="O226" s="218">
        <f>SUM('입력표(사립)'!AB613)</f>
        <v>0</v>
      </c>
      <c r="P226" s="218">
        <f>SUM('입력표(사립)'!AC613)</f>
        <v>0</v>
      </c>
      <c r="Q226" s="345">
        <f>SUM('입력표(사립)'!AD613)</f>
        <v>0</v>
      </c>
    </row>
    <row r="227" spans="2:17" x14ac:dyDescent="0.3">
      <c r="B227" s="344">
        <f>'입력표(사립)'!A614</f>
        <v>221</v>
      </c>
      <c r="C227" s="197">
        <f>'입력표(사립)'!B614</f>
        <v>0</v>
      </c>
      <c r="D227" s="197">
        <f>'입력표(사립)'!C614</f>
        <v>0</v>
      </c>
      <c r="E227" s="197">
        <f>'입력표(사립)'!D614</f>
        <v>0</v>
      </c>
      <c r="F227" s="223">
        <f>'입력표(사립)'!E614</f>
        <v>0</v>
      </c>
      <c r="G227" s="406" t="str">
        <f t="shared" si="4"/>
        <v>E</v>
      </c>
      <c r="H227" s="378">
        <f>SUM(I227:Q227)</f>
        <v>0</v>
      </c>
      <c r="I227" s="226">
        <f>SUM('입력표(사립)'!F614:K614)</f>
        <v>0</v>
      </c>
      <c r="J227" s="191">
        <f>SUM('입력표(사립)'!L614:O614)</f>
        <v>0</v>
      </c>
      <c r="K227" s="191">
        <f>SUM('입력표(사립)'!P614:U614)</f>
        <v>0</v>
      </c>
      <c r="L227" s="382">
        <f>SUM('입력표(사립)'!V614:Y614)</f>
        <v>0</v>
      </c>
      <c r="M227" s="193">
        <f>SUM('입력표(사립)'!Z614)</f>
        <v>0</v>
      </c>
      <c r="N227" s="218">
        <f>SUM('입력표(사립)'!AA614)</f>
        <v>0</v>
      </c>
      <c r="O227" s="218">
        <f>SUM('입력표(사립)'!AB614)</f>
        <v>0</v>
      </c>
      <c r="P227" s="218">
        <f>SUM('입력표(사립)'!AC614)</f>
        <v>0</v>
      </c>
      <c r="Q227" s="345">
        <f>SUM('입력표(사립)'!AD614)</f>
        <v>0</v>
      </c>
    </row>
    <row r="228" spans="2:17" x14ac:dyDescent="0.3">
      <c r="B228" s="344">
        <f>'입력표(사립)'!A615</f>
        <v>222</v>
      </c>
      <c r="C228" s="197">
        <f>'입력표(사립)'!B615</f>
        <v>0</v>
      </c>
      <c r="D228" s="197">
        <f>'입력표(사립)'!C615</f>
        <v>0</v>
      </c>
      <c r="E228" s="197">
        <f>'입력표(사립)'!D615</f>
        <v>0</v>
      </c>
      <c r="F228" s="223">
        <f>'입력표(사립)'!E615</f>
        <v>0</v>
      </c>
      <c r="G228" s="406" t="str">
        <f t="shared" si="4"/>
        <v>E</v>
      </c>
      <c r="H228" s="378">
        <f>SUM(I228:Q228)</f>
        <v>0</v>
      </c>
      <c r="I228" s="226">
        <f>SUM('입력표(사립)'!F615:K615)</f>
        <v>0</v>
      </c>
      <c r="J228" s="191">
        <f>SUM('입력표(사립)'!L615:O615)</f>
        <v>0</v>
      </c>
      <c r="K228" s="191">
        <f>SUM('입력표(사립)'!P615:U615)</f>
        <v>0</v>
      </c>
      <c r="L228" s="382">
        <f>SUM('입력표(사립)'!V615:Y615)</f>
        <v>0</v>
      </c>
      <c r="M228" s="193">
        <f>SUM('입력표(사립)'!Z615)</f>
        <v>0</v>
      </c>
      <c r="N228" s="218">
        <f>SUM('입력표(사립)'!AA615)</f>
        <v>0</v>
      </c>
      <c r="O228" s="218">
        <f>SUM('입력표(사립)'!AB615)</f>
        <v>0</v>
      </c>
      <c r="P228" s="218">
        <f>SUM('입력표(사립)'!AC615)</f>
        <v>0</v>
      </c>
      <c r="Q228" s="345">
        <f>SUM('입력표(사립)'!AD615)</f>
        <v>0</v>
      </c>
    </row>
    <row r="229" spans="2:17" x14ac:dyDescent="0.3">
      <c r="B229" s="344">
        <f>'입력표(사립)'!A616</f>
        <v>223</v>
      </c>
      <c r="C229" s="197">
        <f>'입력표(사립)'!B616</f>
        <v>0</v>
      </c>
      <c r="D229" s="197">
        <f>'입력표(사립)'!C616</f>
        <v>0</v>
      </c>
      <c r="E229" s="197">
        <f>'입력표(사립)'!D616</f>
        <v>0</v>
      </c>
      <c r="F229" s="223">
        <f>'입력표(사립)'!E616</f>
        <v>0</v>
      </c>
      <c r="G229" s="406" t="str">
        <f t="shared" si="4"/>
        <v>E</v>
      </c>
      <c r="H229" s="378">
        <f>SUM(I229:Q229)</f>
        <v>0</v>
      </c>
      <c r="I229" s="226">
        <f>SUM('입력표(사립)'!F616:K616)</f>
        <v>0</v>
      </c>
      <c r="J229" s="191">
        <f>SUM('입력표(사립)'!L616:O616)</f>
        <v>0</v>
      </c>
      <c r="K229" s="191">
        <f>SUM('입력표(사립)'!P616:U616)</f>
        <v>0</v>
      </c>
      <c r="L229" s="382">
        <f>SUM('입력표(사립)'!V616:Y616)</f>
        <v>0</v>
      </c>
      <c r="M229" s="193">
        <f>SUM('입력표(사립)'!Z616)</f>
        <v>0</v>
      </c>
      <c r="N229" s="218">
        <f>SUM('입력표(사립)'!AA616)</f>
        <v>0</v>
      </c>
      <c r="O229" s="218">
        <f>SUM('입력표(사립)'!AB616)</f>
        <v>0</v>
      </c>
      <c r="P229" s="218">
        <f>SUM('입력표(사립)'!AC616)</f>
        <v>0</v>
      </c>
      <c r="Q229" s="345">
        <f>SUM('입력표(사립)'!AD616)</f>
        <v>0</v>
      </c>
    </row>
    <row r="230" spans="2:17" x14ac:dyDescent="0.3">
      <c r="B230" s="344">
        <f>'입력표(사립)'!A617</f>
        <v>224</v>
      </c>
      <c r="C230" s="197">
        <f>'입력표(사립)'!B617</f>
        <v>0</v>
      </c>
      <c r="D230" s="197">
        <f>'입력표(사립)'!C617</f>
        <v>0</v>
      </c>
      <c r="E230" s="197">
        <f>'입력표(사립)'!D617</f>
        <v>0</v>
      </c>
      <c r="F230" s="223">
        <f>'입력표(사립)'!E617</f>
        <v>0</v>
      </c>
      <c r="G230" s="406" t="str">
        <f t="shared" si="4"/>
        <v>E</v>
      </c>
      <c r="H230" s="378">
        <f>SUM(I230:Q230)</f>
        <v>0</v>
      </c>
      <c r="I230" s="226">
        <f>SUM('입력표(사립)'!F617:K617)</f>
        <v>0</v>
      </c>
      <c r="J230" s="191">
        <f>SUM('입력표(사립)'!L617:O617)</f>
        <v>0</v>
      </c>
      <c r="K230" s="191">
        <f>SUM('입력표(사립)'!P617:U617)</f>
        <v>0</v>
      </c>
      <c r="L230" s="382">
        <f>SUM('입력표(사립)'!V617:Y617)</f>
        <v>0</v>
      </c>
      <c r="M230" s="193">
        <f>SUM('입력표(사립)'!Z617)</f>
        <v>0</v>
      </c>
      <c r="N230" s="218">
        <f>SUM('입력표(사립)'!AA617)</f>
        <v>0</v>
      </c>
      <c r="O230" s="218">
        <f>SUM('입력표(사립)'!AB617)</f>
        <v>0</v>
      </c>
      <c r="P230" s="218">
        <f>SUM('입력표(사립)'!AC617)</f>
        <v>0</v>
      </c>
      <c r="Q230" s="345">
        <f>SUM('입력표(사립)'!AD617)</f>
        <v>0</v>
      </c>
    </row>
    <row r="231" spans="2:17" x14ac:dyDescent="0.3">
      <c r="B231" s="344">
        <f>'입력표(사립)'!A618</f>
        <v>225</v>
      </c>
      <c r="C231" s="197">
        <f>'입력표(사립)'!B618</f>
        <v>0</v>
      </c>
      <c r="D231" s="197">
        <f>'입력표(사립)'!C618</f>
        <v>0</v>
      </c>
      <c r="E231" s="197">
        <f>'입력표(사립)'!D618</f>
        <v>0</v>
      </c>
      <c r="F231" s="223">
        <f>'입력표(사립)'!E618</f>
        <v>0</v>
      </c>
      <c r="G231" s="406" t="str">
        <f t="shared" si="4"/>
        <v>E</v>
      </c>
      <c r="H231" s="378">
        <f>SUM(I231:Q231)</f>
        <v>0</v>
      </c>
      <c r="I231" s="226">
        <f>SUM('입력표(사립)'!F618:K618)</f>
        <v>0</v>
      </c>
      <c r="J231" s="191">
        <f>SUM('입력표(사립)'!L618:O618)</f>
        <v>0</v>
      </c>
      <c r="K231" s="191">
        <f>SUM('입력표(사립)'!P618:U618)</f>
        <v>0</v>
      </c>
      <c r="L231" s="382">
        <f>SUM('입력표(사립)'!V618:Y618)</f>
        <v>0</v>
      </c>
      <c r="M231" s="193">
        <f>SUM('입력표(사립)'!Z618)</f>
        <v>0</v>
      </c>
      <c r="N231" s="218">
        <f>SUM('입력표(사립)'!AA618)</f>
        <v>0</v>
      </c>
      <c r="O231" s="218">
        <f>SUM('입력표(사립)'!AB618)</f>
        <v>0</v>
      </c>
      <c r="P231" s="218">
        <f>SUM('입력표(사립)'!AC618)</f>
        <v>0</v>
      </c>
      <c r="Q231" s="345">
        <f>SUM('입력표(사립)'!AD618)</f>
        <v>0</v>
      </c>
    </row>
    <row r="232" spans="2:17" x14ac:dyDescent="0.3">
      <c r="B232" s="344">
        <f>'입력표(사립)'!A619</f>
        <v>226</v>
      </c>
      <c r="C232" s="197">
        <f>'입력표(사립)'!B619</f>
        <v>0</v>
      </c>
      <c r="D232" s="197">
        <f>'입력표(사립)'!C619</f>
        <v>0</v>
      </c>
      <c r="E232" s="197">
        <f>'입력표(사립)'!D619</f>
        <v>0</v>
      </c>
      <c r="F232" s="223">
        <f>'입력표(사립)'!E619</f>
        <v>0</v>
      </c>
      <c r="G232" s="406" t="str">
        <f t="shared" si="4"/>
        <v>E</v>
      </c>
      <c r="H232" s="378">
        <f>SUM(I232:Q232)</f>
        <v>0</v>
      </c>
      <c r="I232" s="226">
        <f>SUM('입력표(사립)'!F619:K619)</f>
        <v>0</v>
      </c>
      <c r="J232" s="191">
        <f>SUM('입력표(사립)'!L619:O619)</f>
        <v>0</v>
      </c>
      <c r="K232" s="191">
        <f>SUM('입력표(사립)'!P619:U619)</f>
        <v>0</v>
      </c>
      <c r="L232" s="382">
        <f>SUM('입력표(사립)'!V619:Y619)</f>
        <v>0</v>
      </c>
      <c r="M232" s="193">
        <f>SUM('입력표(사립)'!Z619)</f>
        <v>0</v>
      </c>
      <c r="N232" s="218">
        <f>SUM('입력표(사립)'!AA619)</f>
        <v>0</v>
      </c>
      <c r="O232" s="218">
        <f>SUM('입력표(사립)'!AB619)</f>
        <v>0</v>
      </c>
      <c r="P232" s="218">
        <f>SUM('입력표(사립)'!AC619)</f>
        <v>0</v>
      </c>
      <c r="Q232" s="345">
        <f>SUM('입력표(사립)'!AD619)</f>
        <v>0</v>
      </c>
    </row>
    <row r="233" spans="2:17" x14ac:dyDescent="0.3">
      <c r="B233" s="344">
        <f>'입력표(사립)'!A620</f>
        <v>227</v>
      </c>
      <c r="C233" s="197">
        <f>'입력표(사립)'!B620</f>
        <v>0</v>
      </c>
      <c r="D233" s="197">
        <f>'입력표(사립)'!C620</f>
        <v>0</v>
      </c>
      <c r="E233" s="197">
        <f>'입력표(사립)'!D620</f>
        <v>0</v>
      </c>
      <c r="F233" s="223">
        <f>'입력표(사립)'!E620</f>
        <v>0</v>
      </c>
      <c r="G233" s="406" t="str">
        <f t="shared" si="4"/>
        <v>E</v>
      </c>
      <c r="H233" s="378">
        <f>SUM(I233:Q233)</f>
        <v>0</v>
      </c>
      <c r="I233" s="226">
        <f>SUM('입력표(사립)'!F620:K620)</f>
        <v>0</v>
      </c>
      <c r="J233" s="191">
        <f>SUM('입력표(사립)'!L620:O620)</f>
        <v>0</v>
      </c>
      <c r="K233" s="191">
        <f>SUM('입력표(사립)'!P620:U620)</f>
        <v>0</v>
      </c>
      <c r="L233" s="382">
        <f>SUM('입력표(사립)'!V620:Y620)</f>
        <v>0</v>
      </c>
      <c r="M233" s="193">
        <f>SUM('입력표(사립)'!Z620)</f>
        <v>0</v>
      </c>
      <c r="N233" s="218">
        <f>SUM('입력표(사립)'!AA620)</f>
        <v>0</v>
      </c>
      <c r="O233" s="218">
        <f>SUM('입력표(사립)'!AB620)</f>
        <v>0</v>
      </c>
      <c r="P233" s="218">
        <f>SUM('입력표(사립)'!AC620)</f>
        <v>0</v>
      </c>
      <c r="Q233" s="345">
        <f>SUM('입력표(사립)'!AD620)</f>
        <v>0</v>
      </c>
    </row>
    <row r="234" spans="2:17" x14ac:dyDescent="0.3">
      <c r="B234" s="344">
        <f>'입력표(사립)'!A621</f>
        <v>228</v>
      </c>
      <c r="C234" s="197">
        <f>'입력표(사립)'!B621</f>
        <v>0</v>
      </c>
      <c r="D234" s="197">
        <f>'입력표(사립)'!C621</f>
        <v>0</v>
      </c>
      <c r="E234" s="197">
        <f>'입력표(사립)'!D621</f>
        <v>0</v>
      </c>
      <c r="F234" s="223">
        <f>'입력표(사립)'!E621</f>
        <v>0</v>
      </c>
      <c r="G234" s="406" t="str">
        <f t="shared" si="4"/>
        <v>E</v>
      </c>
      <c r="H234" s="378">
        <f>SUM(I234:Q234)</f>
        <v>0</v>
      </c>
      <c r="I234" s="226">
        <f>SUM('입력표(사립)'!F621:K621)</f>
        <v>0</v>
      </c>
      <c r="J234" s="191">
        <f>SUM('입력표(사립)'!L621:O621)</f>
        <v>0</v>
      </c>
      <c r="K234" s="191">
        <f>SUM('입력표(사립)'!P621:U621)</f>
        <v>0</v>
      </c>
      <c r="L234" s="382">
        <f>SUM('입력표(사립)'!V621:Y621)</f>
        <v>0</v>
      </c>
      <c r="M234" s="193">
        <f>SUM('입력표(사립)'!Z621)</f>
        <v>0</v>
      </c>
      <c r="N234" s="218">
        <f>SUM('입력표(사립)'!AA621)</f>
        <v>0</v>
      </c>
      <c r="O234" s="218">
        <f>SUM('입력표(사립)'!AB621)</f>
        <v>0</v>
      </c>
      <c r="P234" s="218">
        <f>SUM('입력표(사립)'!AC621)</f>
        <v>0</v>
      </c>
      <c r="Q234" s="345">
        <f>SUM('입력표(사립)'!AD621)</f>
        <v>0</v>
      </c>
    </row>
    <row r="235" spans="2:17" x14ac:dyDescent="0.3">
      <c r="B235" s="344">
        <f>'입력표(사립)'!A622</f>
        <v>229</v>
      </c>
      <c r="C235" s="197">
        <f>'입력표(사립)'!B622</f>
        <v>0</v>
      </c>
      <c r="D235" s="197">
        <f>'입력표(사립)'!C622</f>
        <v>0</v>
      </c>
      <c r="E235" s="197">
        <f>'입력표(사립)'!D622</f>
        <v>0</v>
      </c>
      <c r="F235" s="223">
        <f>'입력표(사립)'!E622</f>
        <v>0</v>
      </c>
      <c r="G235" s="406" t="str">
        <f t="shared" si="4"/>
        <v>E</v>
      </c>
      <c r="H235" s="378">
        <f>SUM(I235:Q235)</f>
        <v>0</v>
      </c>
      <c r="I235" s="226">
        <f>SUM('입력표(사립)'!F622:K622)</f>
        <v>0</v>
      </c>
      <c r="J235" s="191">
        <f>SUM('입력표(사립)'!L622:O622)</f>
        <v>0</v>
      </c>
      <c r="K235" s="191">
        <f>SUM('입력표(사립)'!P622:U622)</f>
        <v>0</v>
      </c>
      <c r="L235" s="382">
        <f>SUM('입력표(사립)'!V622:Y622)</f>
        <v>0</v>
      </c>
      <c r="M235" s="193">
        <f>SUM('입력표(사립)'!Z622)</f>
        <v>0</v>
      </c>
      <c r="N235" s="218">
        <f>SUM('입력표(사립)'!AA622)</f>
        <v>0</v>
      </c>
      <c r="O235" s="218">
        <f>SUM('입력표(사립)'!AB622)</f>
        <v>0</v>
      </c>
      <c r="P235" s="218">
        <f>SUM('입력표(사립)'!AC622)</f>
        <v>0</v>
      </c>
      <c r="Q235" s="345">
        <f>SUM('입력표(사립)'!AD622)</f>
        <v>0</v>
      </c>
    </row>
    <row r="236" spans="2:17" x14ac:dyDescent="0.3">
      <c r="B236" s="344">
        <f>'입력표(사립)'!A623</f>
        <v>230</v>
      </c>
      <c r="C236" s="197">
        <f>'입력표(사립)'!B623</f>
        <v>0</v>
      </c>
      <c r="D236" s="197">
        <f>'입력표(사립)'!C623</f>
        <v>0</v>
      </c>
      <c r="E236" s="197">
        <f>'입력표(사립)'!D623</f>
        <v>0</v>
      </c>
      <c r="F236" s="223">
        <f>'입력표(사립)'!E623</f>
        <v>0</v>
      </c>
      <c r="G236" s="406" t="str">
        <f t="shared" si="4"/>
        <v>E</v>
      </c>
      <c r="H236" s="378">
        <f>SUM(I236:Q236)</f>
        <v>0</v>
      </c>
      <c r="I236" s="226">
        <f>SUM('입력표(사립)'!F623:K623)</f>
        <v>0</v>
      </c>
      <c r="J236" s="191">
        <f>SUM('입력표(사립)'!L623:O623)</f>
        <v>0</v>
      </c>
      <c r="K236" s="191">
        <f>SUM('입력표(사립)'!P623:U623)</f>
        <v>0</v>
      </c>
      <c r="L236" s="382">
        <f>SUM('입력표(사립)'!V623:Y623)</f>
        <v>0</v>
      </c>
      <c r="M236" s="193">
        <f>SUM('입력표(사립)'!Z623)</f>
        <v>0</v>
      </c>
      <c r="N236" s="218">
        <f>SUM('입력표(사립)'!AA623)</f>
        <v>0</v>
      </c>
      <c r="O236" s="218">
        <f>SUM('입력표(사립)'!AB623)</f>
        <v>0</v>
      </c>
      <c r="P236" s="218">
        <f>SUM('입력표(사립)'!AC623)</f>
        <v>0</v>
      </c>
      <c r="Q236" s="345">
        <f>SUM('입력표(사립)'!AD623)</f>
        <v>0</v>
      </c>
    </row>
    <row r="237" spans="2:17" x14ac:dyDescent="0.3">
      <c r="B237" s="344">
        <f>'입력표(사립)'!A624</f>
        <v>231</v>
      </c>
      <c r="C237" s="197">
        <f>'입력표(사립)'!B624</f>
        <v>0</v>
      </c>
      <c r="D237" s="197">
        <f>'입력표(사립)'!C624</f>
        <v>0</v>
      </c>
      <c r="E237" s="197">
        <f>'입력표(사립)'!D624</f>
        <v>0</v>
      </c>
      <c r="F237" s="223">
        <f>'입력표(사립)'!E624</f>
        <v>0</v>
      </c>
      <c r="G237" s="406" t="str">
        <f t="shared" si="4"/>
        <v>E</v>
      </c>
      <c r="H237" s="378">
        <f>SUM(I237:Q237)</f>
        <v>0</v>
      </c>
      <c r="I237" s="226">
        <f>SUM('입력표(사립)'!F624:K624)</f>
        <v>0</v>
      </c>
      <c r="J237" s="191">
        <f>SUM('입력표(사립)'!L624:O624)</f>
        <v>0</v>
      </c>
      <c r="K237" s="191">
        <f>SUM('입력표(사립)'!P624:U624)</f>
        <v>0</v>
      </c>
      <c r="L237" s="382">
        <f>SUM('입력표(사립)'!V624:Y624)</f>
        <v>0</v>
      </c>
      <c r="M237" s="193">
        <f>SUM('입력표(사립)'!Z624)</f>
        <v>0</v>
      </c>
      <c r="N237" s="218">
        <f>SUM('입력표(사립)'!AA624)</f>
        <v>0</v>
      </c>
      <c r="O237" s="218">
        <f>SUM('입력표(사립)'!AB624)</f>
        <v>0</v>
      </c>
      <c r="P237" s="218">
        <f>SUM('입력표(사립)'!AC624)</f>
        <v>0</v>
      </c>
      <c r="Q237" s="345">
        <f>SUM('입력표(사립)'!AD624)</f>
        <v>0</v>
      </c>
    </row>
    <row r="238" spans="2:17" x14ac:dyDescent="0.3">
      <c r="B238" s="344">
        <f>'입력표(사립)'!A625</f>
        <v>232</v>
      </c>
      <c r="C238" s="197">
        <f>'입력표(사립)'!B625</f>
        <v>0</v>
      </c>
      <c r="D238" s="197">
        <f>'입력표(사립)'!C625</f>
        <v>0</v>
      </c>
      <c r="E238" s="197">
        <f>'입력표(사립)'!D625</f>
        <v>0</v>
      </c>
      <c r="F238" s="223">
        <f>'입력표(사립)'!E625</f>
        <v>0</v>
      </c>
      <c r="G238" s="406" t="str">
        <f t="shared" si="4"/>
        <v>E</v>
      </c>
      <c r="H238" s="378">
        <f>SUM(I238:Q238)</f>
        <v>0</v>
      </c>
      <c r="I238" s="226">
        <f>SUM('입력표(사립)'!F625:K625)</f>
        <v>0</v>
      </c>
      <c r="J238" s="191">
        <f>SUM('입력표(사립)'!L625:O625)</f>
        <v>0</v>
      </c>
      <c r="K238" s="191">
        <f>SUM('입력표(사립)'!P625:U625)</f>
        <v>0</v>
      </c>
      <c r="L238" s="382">
        <f>SUM('입력표(사립)'!V625:Y625)</f>
        <v>0</v>
      </c>
      <c r="M238" s="193">
        <f>SUM('입력표(사립)'!Z625)</f>
        <v>0</v>
      </c>
      <c r="N238" s="218">
        <f>SUM('입력표(사립)'!AA625)</f>
        <v>0</v>
      </c>
      <c r="O238" s="218">
        <f>SUM('입력표(사립)'!AB625)</f>
        <v>0</v>
      </c>
      <c r="P238" s="218">
        <f>SUM('입력표(사립)'!AC625)</f>
        <v>0</v>
      </c>
      <c r="Q238" s="345">
        <f>SUM('입력표(사립)'!AD625)</f>
        <v>0</v>
      </c>
    </row>
    <row r="239" spans="2:17" x14ac:dyDescent="0.3">
      <c r="B239" s="344">
        <f>'입력표(사립)'!A626</f>
        <v>233</v>
      </c>
      <c r="C239" s="197">
        <f>'입력표(사립)'!B626</f>
        <v>0</v>
      </c>
      <c r="D239" s="197">
        <f>'입력표(사립)'!C626</f>
        <v>0</v>
      </c>
      <c r="E239" s="197">
        <f>'입력표(사립)'!D626</f>
        <v>0</v>
      </c>
      <c r="F239" s="223">
        <f>'입력표(사립)'!E626</f>
        <v>0</v>
      </c>
      <c r="G239" s="406" t="str">
        <f t="shared" si="4"/>
        <v>E</v>
      </c>
      <c r="H239" s="378">
        <f>SUM(I239:Q239)</f>
        <v>0</v>
      </c>
      <c r="I239" s="226">
        <f>SUM('입력표(사립)'!F626:K626)</f>
        <v>0</v>
      </c>
      <c r="J239" s="191">
        <f>SUM('입력표(사립)'!L626:O626)</f>
        <v>0</v>
      </c>
      <c r="K239" s="191">
        <f>SUM('입력표(사립)'!P626:U626)</f>
        <v>0</v>
      </c>
      <c r="L239" s="382">
        <f>SUM('입력표(사립)'!V626:Y626)</f>
        <v>0</v>
      </c>
      <c r="M239" s="193">
        <f>SUM('입력표(사립)'!Z626)</f>
        <v>0</v>
      </c>
      <c r="N239" s="218">
        <f>SUM('입력표(사립)'!AA626)</f>
        <v>0</v>
      </c>
      <c r="O239" s="218">
        <f>SUM('입력표(사립)'!AB626)</f>
        <v>0</v>
      </c>
      <c r="P239" s="218">
        <f>SUM('입력표(사립)'!AC626)</f>
        <v>0</v>
      </c>
      <c r="Q239" s="345">
        <f>SUM('입력표(사립)'!AD626)</f>
        <v>0</v>
      </c>
    </row>
    <row r="240" spans="2:17" x14ac:dyDescent="0.3">
      <c r="B240" s="344">
        <f>'입력표(사립)'!A627</f>
        <v>234</v>
      </c>
      <c r="C240" s="197">
        <f>'입력표(사립)'!B627</f>
        <v>0</v>
      </c>
      <c r="D240" s="197">
        <f>'입력표(사립)'!C627</f>
        <v>0</v>
      </c>
      <c r="E240" s="197">
        <f>'입력표(사립)'!D627</f>
        <v>0</v>
      </c>
      <c r="F240" s="223">
        <f>'입력표(사립)'!E627</f>
        <v>0</v>
      </c>
      <c r="G240" s="406" t="str">
        <f t="shared" si="4"/>
        <v>E</v>
      </c>
      <c r="H240" s="378">
        <f>SUM(I240:Q240)</f>
        <v>0</v>
      </c>
      <c r="I240" s="226">
        <f>SUM('입력표(사립)'!F627:K627)</f>
        <v>0</v>
      </c>
      <c r="J240" s="191">
        <f>SUM('입력표(사립)'!L627:O627)</f>
        <v>0</v>
      </c>
      <c r="K240" s="191">
        <f>SUM('입력표(사립)'!P627:U627)</f>
        <v>0</v>
      </c>
      <c r="L240" s="382">
        <f>SUM('입력표(사립)'!V627:Y627)</f>
        <v>0</v>
      </c>
      <c r="M240" s="193">
        <f>SUM('입력표(사립)'!Z627)</f>
        <v>0</v>
      </c>
      <c r="N240" s="218">
        <f>SUM('입력표(사립)'!AA627)</f>
        <v>0</v>
      </c>
      <c r="O240" s="218">
        <f>SUM('입력표(사립)'!AB627)</f>
        <v>0</v>
      </c>
      <c r="P240" s="218">
        <f>SUM('입력표(사립)'!AC627)</f>
        <v>0</v>
      </c>
      <c r="Q240" s="345">
        <f>SUM('입력표(사립)'!AD627)</f>
        <v>0</v>
      </c>
    </row>
    <row r="241" spans="2:17" x14ac:dyDescent="0.3">
      <c r="B241" s="344">
        <f>'입력표(사립)'!A628</f>
        <v>235</v>
      </c>
      <c r="C241" s="197">
        <f>'입력표(사립)'!B628</f>
        <v>0</v>
      </c>
      <c r="D241" s="197">
        <f>'입력표(사립)'!C628</f>
        <v>0</v>
      </c>
      <c r="E241" s="197">
        <f>'입력표(사립)'!D628</f>
        <v>0</v>
      </c>
      <c r="F241" s="223">
        <f>'입력표(사립)'!E628</f>
        <v>0</v>
      </c>
      <c r="G241" s="406" t="str">
        <f t="shared" si="4"/>
        <v>E</v>
      </c>
      <c r="H241" s="378">
        <f>SUM(I241:Q241)</f>
        <v>0</v>
      </c>
      <c r="I241" s="226">
        <f>SUM('입력표(사립)'!F628:K628)</f>
        <v>0</v>
      </c>
      <c r="J241" s="191">
        <f>SUM('입력표(사립)'!L628:O628)</f>
        <v>0</v>
      </c>
      <c r="K241" s="191">
        <f>SUM('입력표(사립)'!P628:U628)</f>
        <v>0</v>
      </c>
      <c r="L241" s="382">
        <f>SUM('입력표(사립)'!V628:Y628)</f>
        <v>0</v>
      </c>
      <c r="M241" s="193">
        <f>SUM('입력표(사립)'!Z628)</f>
        <v>0</v>
      </c>
      <c r="N241" s="218">
        <f>SUM('입력표(사립)'!AA628)</f>
        <v>0</v>
      </c>
      <c r="O241" s="218">
        <f>SUM('입력표(사립)'!AB628)</f>
        <v>0</v>
      </c>
      <c r="P241" s="218">
        <f>SUM('입력표(사립)'!AC628)</f>
        <v>0</v>
      </c>
      <c r="Q241" s="345">
        <f>SUM('입력표(사립)'!AD628)</f>
        <v>0</v>
      </c>
    </row>
    <row r="242" spans="2:17" x14ac:dyDescent="0.3">
      <c r="B242" s="344">
        <f>'입력표(사립)'!A629</f>
        <v>236</v>
      </c>
      <c r="C242" s="197">
        <f>'입력표(사립)'!B629</f>
        <v>0</v>
      </c>
      <c r="D242" s="197">
        <f>'입력표(사립)'!C629</f>
        <v>0</v>
      </c>
      <c r="E242" s="197">
        <f>'입력표(사립)'!D629</f>
        <v>0</v>
      </c>
      <c r="F242" s="223">
        <f>'입력표(사립)'!E629</f>
        <v>0</v>
      </c>
      <c r="G242" s="406" t="str">
        <f t="shared" si="4"/>
        <v>E</v>
      </c>
      <c r="H242" s="378">
        <f>SUM(I242:Q242)</f>
        <v>0</v>
      </c>
      <c r="I242" s="226">
        <f>SUM('입력표(사립)'!F629:K629)</f>
        <v>0</v>
      </c>
      <c r="J242" s="191">
        <f>SUM('입력표(사립)'!L629:O629)</f>
        <v>0</v>
      </c>
      <c r="K242" s="191">
        <f>SUM('입력표(사립)'!P629:U629)</f>
        <v>0</v>
      </c>
      <c r="L242" s="382">
        <f>SUM('입력표(사립)'!V629:Y629)</f>
        <v>0</v>
      </c>
      <c r="M242" s="193">
        <f>SUM('입력표(사립)'!Z629)</f>
        <v>0</v>
      </c>
      <c r="N242" s="218">
        <f>SUM('입력표(사립)'!AA629)</f>
        <v>0</v>
      </c>
      <c r="O242" s="218">
        <f>SUM('입력표(사립)'!AB629)</f>
        <v>0</v>
      </c>
      <c r="P242" s="218">
        <f>SUM('입력표(사립)'!AC629)</f>
        <v>0</v>
      </c>
      <c r="Q242" s="345">
        <f>SUM('입력표(사립)'!AD629)</f>
        <v>0</v>
      </c>
    </row>
    <row r="243" spans="2:17" x14ac:dyDescent="0.3">
      <c r="B243" s="344">
        <f>'입력표(사립)'!A630</f>
        <v>237</v>
      </c>
      <c r="C243" s="197">
        <f>'입력표(사립)'!B630</f>
        <v>0</v>
      </c>
      <c r="D243" s="197">
        <f>'입력표(사립)'!C630</f>
        <v>0</v>
      </c>
      <c r="E243" s="197">
        <f>'입력표(사립)'!D630</f>
        <v>0</v>
      </c>
      <c r="F243" s="223">
        <f>'입력표(사립)'!E630</f>
        <v>0</v>
      </c>
      <c r="G243" s="406" t="str">
        <f t="shared" si="4"/>
        <v>E</v>
      </c>
      <c r="H243" s="378">
        <f>SUM(I243:Q243)</f>
        <v>0</v>
      </c>
      <c r="I243" s="226">
        <f>SUM('입력표(사립)'!F630:K630)</f>
        <v>0</v>
      </c>
      <c r="J243" s="191">
        <f>SUM('입력표(사립)'!L630:O630)</f>
        <v>0</v>
      </c>
      <c r="K243" s="191">
        <f>SUM('입력표(사립)'!P630:U630)</f>
        <v>0</v>
      </c>
      <c r="L243" s="382">
        <f>SUM('입력표(사립)'!V630:Y630)</f>
        <v>0</v>
      </c>
      <c r="M243" s="193">
        <f>SUM('입력표(사립)'!Z630)</f>
        <v>0</v>
      </c>
      <c r="N243" s="218">
        <f>SUM('입력표(사립)'!AA630)</f>
        <v>0</v>
      </c>
      <c r="O243" s="218">
        <f>SUM('입력표(사립)'!AB630)</f>
        <v>0</v>
      </c>
      <c r="P243" s="218">
        <f>SUM('입력표(사립)'!AC630)</f>
        <v>0</v>
      </c>
      <c r="Q243" s="345">
        <f>SUM('입력표(사립)'!AD630)</f>
        <v>0</v>
      </c>
    </row>
    <row r="244" spans="2:17" x14ac:dyDescent="0.3">
      <c r="B244" s="344">
        <f>'입력표(사립)'!A631</f>
        <v>238</v>
      </c>
      <c r="C244" s="197">
        <f>'입력표(사립)'!B631</f>
        <v>0</v>
      </c>
      <c r="D244" s="197">
        <f>'입력표(사립)'!C631</f>
        <v>0</v>
      </c>
      <c r="E244" s="197">
        <f>'입력표(사립)'!D631</f>
        <v>0</v>
      </c>
      <c r="F244" s="223">
        <f>'입력표(사립)'!E631</f>
        <v>0</v>
      </c>
      <c r="G244" s="406" t="str">
        <f t="shared" si="4"/>
        <v>E</v>
      </c>
      <c r="H244" s="378">
        <f>SUM(I244:Q244)</f>
        <v>0</v>
      </c>
      <c r="I244" s="226">
        <f>SUM('입력표(사립)'!F631:K631)</f>
        <v>0</v>
      </c>
      <c r="J244" s="191">
        <f>SUM('입력표(사립)'!L631:O631)</f>
        <v>0</v>
      </c>
      <c r="K244" s="191">
        <f>SUM('입력표(사립)'!P631:U631)</f>
        <v>0</v>
      </c>
      <c r="L244" s="382">
        <f>SUM('입력표(사립)'!V631:Y631)</f>
        <v>0</v>
      </c>
      <c r="M244" s="193">
        <f>SUM('입력표(사립)'!Z631)</f>
        <v>0</v>
      </c>
      <c r="N244" s="218">
        <f>SUM('입력표(사립)'!AA631)</f>
        <v>0</v>
      </c>
      <c r="O244" s="218">
        <f>SUM('입력표(사립)'!AB631)</f>
        <v>0</v>
      </c>
      <c r="P244" s="218">
        <f>SUM('입력표(사립)'!AC631)</f>
        <v>0</v>
      </c>
      <c r="Q244" s="345">
        <f>SUM('입력표(사립)'!AD631)</f>
        <v>0</v>
      </c>
    </row>
    <row r="245" spans="2:17" x14ac:dyDescent="0.3">
      <c r="B245" s="344">
        <f>'입력표(사립)'!A632</f>
        <v>239</v>
      </c>
      <c r="C245" s="197">
        <f>'입력표(사립)'!B632</f>
        <v>0</v>
      </c>
      <c r="D245" s="197">
        <f>'입력표(사립)'!C632</f>
        <v>0</v>
      </c>
      <c r="E245" s="197">
        <f>'입력표(사립)'!D632</f>
        <v>0</v>
      </c>
      <c r="F245" s="223">
        <f>'입력표(사립)'!E632</f>
        <v>0</v>
      </c>
      <c r="G245" s="406" t="str">
        <f t="shared" si="4"/>
        <v>E</v>
      </c>
      <c r="H245" s="378">
        <f>SUM(I245:Q245)</f>
        <v>0</v>
      </c>
      <c r="I245" s="226">
        <f>SUM('입력표(사립)'!F632:K632)</f>
        <v>0</v>
      </c>
      <c r="J245" s="191">
        <f>SUM('입력표(사립)'!L632:O632)</f>
        <v>0</v>
      </c>
      <c r="K245" s="191">
        <f>SUM('입력표(사립)'!P632:U632)</f>
        <v>0</v>
      </c>
      <c r="L245" s="382">
        <f>SUM('입력표(사립)'!V632:Y632)</f>
        <v>0</v>
      </c>
      <c r="M245" s="193">
        <f>SUM('입력표(사립)'!Z632)</f>
        <v>0</v>
      </c>
      <c r="N245" s="218">
        <f>SUM('입력표(사립)'!AA632)</f>
        <v>0</v>
      </c>
      <c r="O245" s="218">
        <f>SUM('입력표(사립)'!AB632)</f>
        <v>0</v>
      </c>
      <c r="P245" s="218">
        <f>SUM('입력표(사립)'!AC632)</f>
        <v>0</v>
      </c>
      <c r="Q245" s="345">
        <f>SUM('입력표(사립)'!AD632)</f>
        <v>0</v>
      </c>
    </row>
    <row r="246" spans="2:17" x14ac:dyDescent="0.3">
      <c r="B246" s="344">
        <f>'입력표(사립)'!A633</f>
        <v>240</v>
      </c>
      <c r="C246" s="197">
        <f>'입력표(사립)'!B633</f>
        <v>0</v>
      </c>
      <c r="D246" s="197">
        <f>'입력표(사립)'!C633</f>
        <v>0</v>
      </c>
      <c r="E246" s="197">
        <f>'입력표(사립)'!D633</f>
        <v>0</v>
      </c>
      <c r="F246" s="223">
        <f>'입력표(사립)'!E633</f>
        <v>0</v>
      </c>
      <c r="G246" s="406" t="str">
        <f t="shared" si="4"/>
        <v>E</v>
      </c>
      <c r="H246" s="378">
        <f>SUM(I246:Q246)</f>
        <v>0</v>
      </c>
      <c r="I246" s="226">
        <f>SUM('입력표(사립)'!F633:K633)</f>
        <v>0</v>
      </c>
      <c r="J246" s="191">
        <f>SUM('입력표(사립)'!L633:O633)</f>
        <v>0</v>
      </c>
      <c r="K246" s="191">
        <f>SUM('입력표(사립)'!P633:U633)</f>
        <v>0</v>
      </c>
      <c r="L246" s="382">
        <f>SUM('입력표(사립)'!V633:Y633)</f>
        <v>0</v>
      </c>
      <c r="M246" s="193">
        <f>SUM('입력표(사립)'!Z633)</f>
        <v>0</v>
      </c>
      <c r="N246" s="218">
        <f>SUM('입력표(사립)'!AA633)</f>
        <v>0</v>
      </c>
      <c r="O246" s="218">
        <f>SUM('입력표(사립)'!AB633)</f>
        <v>0</v>
      </c>
      <c r="P246" s="218">
        <f>SUM('입력표(사립)'!AC633)</f>
        <v>0</v>
      </c>
      <c r="Q246" s="345">
        <f>SUM('입력표(사립)'!AD633)</f>
        <v>0</v>
      </c>
    </row>
    <row r="247" spans="2:17" x14ac:dyDescent="0.3">
      <c r="B247" s="344">
        <f>'입력표(사립)'!A634</f>
        <v>241</v>
      </c>
      <c r="C247" s="197">
        <f>'입력표(사립)'!B634</f>
        <v>0</v>
      </c>
      <c r="D247" s="197">
        <f>'입력표(사립)'!C634</f>
        <v>0</v>
      </c>
      <c r="E247" s="197">
        <f>'입력표(사립)'!D634</f>
        <v>0</v>
      </c>
      <c r="F247" s="223">
        <f>'입력표(사립)'!E634</f>
        <v>0</v>
      </c>
      <c r="G247" s="406" t="str">
        <f t="shared" si="4"/>
        <v>E</v>
      </c>
      <c r="H247" s="378">
        <f>SUM(I247:Q247)</f>
        <v>0</v>
      </c>
      <c r="I247" s="226">
        <f>SUM('입력표(사립)'!F634:K634)</f>
        <v>0</v>
      </c>
      <c r="J247" s="191">
        <f>SUM('입력표(사립)'!L634:O634)</f>
        <v>0</v>
      </c>
      <c r="K247" s="191">
        <f>SUM('입력표(사립)'!P634:U634)</f>
        <v>0</v>
      </c>
      <c r="L247" s="382">
        <f>SUM('입력표(사립)'!V634:Y634)</f>
        <v>0</v>
      </c>
      <c r="M247" s="193">
        <f>SUM('입력표(사립)'!Z634)</f>
        <v>0</v>
      </c>
      <c r="N247" s="218">
        <f>SUM('입력표(사립)'!AA634)</f>
        <v>0</v>
      </c>
      <c r="O247" s="218">
        <f>SUM('입력표(사립)'!AB634)</f>
        <v>0</v>
      </c>
      <c r="P247" s="218">
        <f>SUM('입력표(사립)'!AC634)</f>
        <v>0</v>
      </c>
      <c r="Q247" s="345">
        <f>SUM('입력표(사립)'!AD634)</f>
        <v>0</v>
      </c>
    </row>
    <row r="248" spans="2:17" x14ac:dyDescent="0.3">
      <c r="B248" s="344">
        <f>'입력표(사립)'!A635</f>
        <v>242</v>
      </c>
      <c r="C248" s="197">
        <f>'입력표(사립)'!B635</f>
        <v>0</v>
      </c>
      <c r="D248" s="197">
        <f>'입력표(사립)'!C635</f>
        <v>0</v>
      </c>
      <c r="E248" s="197">
        <f>'입력표(사립)'!D635</f>
        <v>0</v>
      </c>
      <c r="F248" s="223">
        <f>'입력표(사립)'!E635</f>
        <v>0</v>
      </c>
      <c r="G248" s="406" t="str">
        <f t="shared" si="4"/>
        <v>E</v>
      </c>
      <c r="H248" s="378">
        <f>SUM(I248:Q248)</f>
        <v>0</v>
      </c>
      <c r="I248" s="226">
        <f>SUM('입력표(사립)'!F635:K635)</f>
        <v>0</v>
      </c>
      <c r="J248" s="191">
        <f>SUM('입력표(사립)'!L635:O635)</f>
        <v>0</v>
      </c>
      <c r="K248" s="191">
        <f>SUM('입력표(사립)'!P635:U635)</f>
        <v>0</v>
      </c>
      <c r="L248" s="382">
        <f>SUM('입력표(사립)'!V635:Y635)</f>
        <v>0</v>
      </c>
      <c r="M248" s="193">
        <f>SUM('입력표(사립)'!Z635)</f>
        <v>0</v>
      </c>
      <c r="N248" s="218">
        <f>SUM('입력표(사립)'!AA635)</f>
        <v>0</v>
      </c>
      <c r="O248" s="218">
        <f>SUM('입력표(사립)'!AB635)</f>
        <v>0</v>
      </c>
      <c r="P248" s="218">
        <f>SUM('입력표(사립)'!AC635)</f>
        <v>0</v>
      </c>
      <c r="Q248" s="345">
        <f>SUM('입력표(사립)'!AD635)</f>
        <v>0</v>
      </c>
    </row>
    <row r="249" spans="2:17" x14ac:dyDescent="0.3">
      <c r="B249" s="344">
        <f>'입력표(사립)'!A636</f>
        <v>243</v>
      </c>
      <c r="C249" s="197">
        <f>'입력표(사립)'!B636</f>
        <v>0</v>
      </c>
      <c r="D249" s="197">
        <f>'입력표(사립)'!C636</f>
        <v>0</v>
      </c>
      <c r="E249" s="197">
        <f>'입력표(사립)'!D636</f>
        <v>0</v>
      </c>
      <c r="F249" s="223">
        <f>'입력표(사립)'!E636</f>
        <v>0</v>
      </c>
      <c r="G249" s="406" t="str">
        <f t="shared" si="4"/>
        <v>E</v>
      </c>
      <c r="H249" s="378">
        <f>SUM(I249:Q249)</f>
        <v>0</v>
      </c>
      <c r="I249" s="226">
        <f>SUM('입력표(사립)'!F636:K636)</f>
        <v>0</v>
      </c>
      <c r="J249" s="191">
        <f>SUM('입력표(사립)'!L636:O636)</f>
        <v>0</v>
      </c>
      <c r="K249" s="191">
        <f>SUM('입력표(사립)'!P636:U636)</f>
        <v>0</v>
      </c>
      <c r="L249" s="382">
        <f>SUM('입력표(사립)'!V636:Y636)</f>
        <v>0</v>
      </c>
      <c r="M249" s="193">
        <f>SUM('입력표(사립)'!Z636)</f>
        <v>0</v>
      </c>
      <c r="N249" s="218">
        <f>SUM('입력표(사립)'!AA636)</f>
        <v>0</v>
      </c>
      <c r="O249" s="218">
        <f>SUM('입력표(사립)'!AB636)</f>
        <v>0</v>
      </c>
      <c r="P249" s="218">
        <f>SUM('입력표(사립)'!AC636)</f>
        <v>0</v>
      </c>
      <c r="Q249" s="345">
        <f>SUM('입력표(사립)'!AD636)</f>
        <v>0</v>
      </c>
    </row>
    <row r="250" spans="2:17" x14ac:dyDescent="0.3">
      <c r="B250" s="344">
        <f>'입력표(사립)'!A637</f>
        <v>244</v>
      </c>
      <c r="C250" s="197">
        <f>'입력표(사립)'!B637</f>
        <v>0</v>
      </c>
      <c r="D250" s="197">
        <f>'입력표(사립)'!C637</f>
        <v>0</v>
      </c>
      <c r="E250" s="197">
        <f>'입력표(사립)'!D637</f>
        <v>0</v>
      </c>
      <c r="F250" s="223">
        <f>'입력표(사립)'!E637</f>
        <v>0</v>
      </c>
      <c r="G250" s="406" t="str">
        <f t="shared" si="4"/>
        <v>E</v>
      </c>
      <c r="H250" s="378">
        <f>SUM(I250:Q250)</f>
        <v>0</v>
      </c>
      <c r="I250" s="226">
        <f>SUM('입력표(사립)'!F637:K637)</f>
        <v>0</v>
      </c>
      <c r="J250" s="191">
        <f>SUM('입력표(사립)'!L637:O637)</f>
        <v>0</v>
      </c>
      <c r="K250" s="191">
        <f>SUM('입력표(사립)'!P637:U637)</f>
        <v>0</v>
      </c>
      <c r="L250" s="382">
        <f>SUM('입력표(사립)'!V637:Y637)</f>
        <v>0</v>
      </c>
      <c r="M250" s="193">
        <f>SUM('입력표(사립)'!Z637)</f>
        <v>0</v>
      </c>
      <c r="N250" s="218">
        <f>SUM('입력표(사립)'!AA637)</f>
        <v>0</v>
      </c>
      <c r="O250" s="218">
        <f>SUM('입력표(사립)'!AB637)</f>
        <v>0</v>
      </c>
      <c r="P250" s="218">
        <f>SUM('입력표(사립)'!AC637)</f>
        <v>0</v>
      </c>
      <c r="Q250" s="345">
        <f>SUM('입력표(사립)'!AD637)</f>
        <v>0</v>
      </c>
    </row>
    <row r="251" spans="2:17" x14ac:dyDescent="0.3">
      <c r="B251" s="344">
        <f>'입력표(사립)'!A638</f>
        <v>245</v>
      </c>
      <c r="C251" s="197">
        <f>'입력표(사립)'!B638</f>
        <v>0</v>
      </c>
      <c r="D251" s="197">
        <f>'입력표(사립)'!C638</f>
        <v>0</v>
      </c>
      <c r="E251" s="197">
        <f>'입력표(사립)'!D638</f>
        <v>0</v>
      </c>
      <c r="F251" s="223">
        <f>'입력표(사립)'!E638</f>
        <v>0</v>
      </c>
      <c r="G251" s="406" t="str">
        <f t="shared" si="4"/>
        <v>E</v>
      </c>
      <c r="H251" s="378">
        <f>SUM(I251:Q251)</f>
        <v>0</v>
      </c>
      <c r="I251" s="226">
        <f>SUM('입력표(사립)'!F638:K638)</f>
        <v>0</v>
      </c>
      <c r="J251" s="191">
        <f>SUM('입력표(사립)'!L638:O638)</f>
        <v>0</v>
      </c>
      <c r="K251" s="191">
        <f>SUM('입력표(사립)'!P638:U638)</f>
        <v>0</v>
      </c>
      <c r="L251" s="382">
        <f>SUM('입력표(사립)'!V638:Y638)</f>
        <v>0</v>
      </c>
      <c r="M251" s="193">
        <f>SUM('입력표(사립)'!Z638)</f>
        <v>0</v>
      </c>
      <c r="N251" s="218">
        <f>SUM('입력표(사립)'!AA638)</f>
        <v>0</v>
      </c>
      <c r="O251" s="218">
        <f>SUM('입력표(사립)'!AB638)</f>
        <v>0</v>
      </c>
      <c r="P251" s="218">
        <f>SUM('입력표(사립)'!AC638)</f>
        <v>0</v>
      </c>
      <c r="Q251" s="345">
        <f>SUM('입력표(사립)'!AD638)</f>
        <v>0</v>
      </c>
    </row>
    <row r="252" spans="2:17" x14ac:dyDescent="0.3">
      <c r="B252" s="344">
        <f>'입력표(사립)'!A639</f>
        <v>246</v>
      </c>
      <c r="C252" s="197">
        <f>'입력표(사립)'!B639</f>
        <v>0</v>
      </c>
      <c r="D252" s="197">
        <f>'입력표(사립)'!C639</f>
        <v>0</v>
      </c>
      <c r="E252" s="197">
        <f>'입력표(사립)'!D639</f>
        <v>0</v>
      </c>
      <c r="F252" s="223">
        <f>'입력표(사립)'!E639</f>
        <v>0</v>
      </c>
      <c r="G252" s="406" t="str">
        <f t="shared" si="4"/>
        <v>E</v>
      </c>
      <c r="H252" s="378">
        <f>SUM(I252:Q252)</f>
        <v>0</v>
      </c>
      <c r="I252" s="226">
        <f>SUM('입력표(사립)'!F639:K639)</f>
        <v>0</v>
      </c>
      <c r="J252" s="191">
        <f>SUM('입력표(사립)'!L639:O639)</f>
        <v>0</v>
      </c>
      <c r="K252" s="191">
        <f>SUM('입력표(사립)'!P639:U639)</f>
        <v>0</v>
      </c>
      <c r="L252" s="382">
        <f>SUM('입력표(사립)'!V639:Y639)</f>
        <v>0</v>
      </c>
      <c r="M252" s="193">
        <f>SUM('입력표(사립)'!Z639)</f>
        <v>0</v>
      </c>
      <c r="N252" s="218">
        <f>SUM('입력표(사립)'!AA639)</f>
        <v>0</v>
      </c>
      <c r="O252" s="218">
        <f>SUM('입력표(사립)'!AB639)</f>
        <v>0</v>
      </c>
      <c r="P252" s="218">
        <f>SUM('입력표(사립)'!AC639)</f>
        <v>0</v>
      </c>
      <c r="Q252" s="345">
        <f>SUM('입력표(사립)'!AD639)</f>
        <v>0</v>
      </c>
    </row>
    <row r="253" spans="2:17" x14ac:dyDescent="0.3">
      <c r="B253" s="344">
        <f>'입력표(사립)'!A640</f>
        <v>247</v>
      </c>
      <c r="C253" s="197">
        <f>'입력표(사립)'!B640</f>
        <v>0</v>
      </c>
      <c r="D253" s="197">
        <f>'입력표(사립)'!C640</f>
        <v>0</v>
      </c>
      <c r="E253" s="197">
        <f>'입력표(사립)'!D640</f>
        <v>0</v>
      </c>
      <c r="F253" s="223">
        <f>'입력표(사립)'!E640</f>
        <v>0</v>
      </c>
      <c r="G253" s="406" t="str">
        <f t="shared" si="4"/>
        <v>E</v>
      </c>
      <c r="H253" s="378">
        <f>SUM(I253:Q253)</f>
        <v>0</v>
      </c>
      <c r="I253" s="226">
        <f>SUM('입력표(사립)'!F640:K640)</f>
        <v>0</v>
      </c>
      <c r="J253" s="191">
        <f>SUM('입력표(사립)'!L640:O640)</f>
        <v>0</v>
      </c>
      <c r="K253" s="191">
        <f>SUM('입력표(사립)'!P640:U640)</f>
        <v>0</v>
      </c>
      <c r="L253" s="382">
        <f>SUM('입력표(사립)'!V640:Y640)</f>
        <v>0</v>
      </c>
      <c r="M253" s="193">
        <f>SUM('입력표(사립)'!Z640)</f>
        <v>0</v>
      </c>
      <c r="N253" s="218">
        <f>SUM('입력표(사립)'!AA640)</f>
        <v>0</v>
      </c>
      <c r="O253" s="218">
        <f>SUM('입력표(사립)'!AB640)</f>
        <v>0</v>
      </c>
      <c r="P253" s="218">
        <f>SUM('입력표(사립)'!AC640)</f>
        <v>0</v>
      </c>
      <c r="Q253" s="345">
        <f>SUM('입력표(사립)'!AD640)</f>
        <v>0</v>
      </c>
    </row>
    <row r="254" spans="2:17" x14ac:dyDescent="0.3">
      <c r="B254" s="344">
        <f>'입력표(사립)'!A641</f>
        <v>248</v>
      </c>
      <c r="C254" s="197">
        <f>'입력표(사립)'!B641</f>
        <v>0</v>
      </c>
      <c r="D254" s="197">
        <f>'입력표(사립)'!C641</f>
        <v>0</v>
      </c>
      <c r="E254" s="197">
        <f>'입력표(사립)'!D641</f>
        <v>0</v>
      </c>
      <c r="F254" s="223">
        <f>'입력표(사립)'!E641</f>
        <v>0</v>
      </c>
      <c r="G254" s="406" t="str">
        <f t="shared" si="4"/>
        <v>E</v>
      </c>
      <c r="H254" s="378">
        <f>SUM(I254:Q254)</f>
        <v>0</v>
      </c>
      <c r="I254" s="226">
        <f>SUM('입력표(사립)'!F641:K641)</f>
        <v>0</v>
      </c>
      <c r="J254" s="191">
        <f>SUM('입력표(사립)'!L641:O641)</f>
        <v>0</v>
      </c>
      <c r="K254" s="191">
        <f>SUM('입력표(사립)'!P641:U641)</f>
        <v>0</v>
      </c>
      <c r="L254" s="382">
        <f>SUM('입력표(사립)'!V641:Y641)</f>
        <v>0</v>
      </c>
      <c r="M254" s="193">
        <f>SUM('입력표(사립)'!Z641)</f>
        <v>0</v>
      </c>
      <c r="N254" s="218">
        <f>SUM('입력표(사립)'!AA641)</f>
        <v>0</v>
      </c>
      <c r="O254" s="218">
        <f>SUM('입력표(사립)'!AB641)</f>
        <v>0</v>
      </c>
      <c r="P254" s="218">
        <f>SUM('입력표(사립)'!AC641)</f>
        <v>0</v>
      </c>
      <c r="Q254" s="345">
        <f>SUM('입력표(사립)'!AD641)</f>
        <v>0</v>
      </c>
    </row>
    <row r="255" spans="2:17" x14ac:dyDescent="0.3">
      <c r="B255" s="344">
        <f>'입력표(사립)'!A642</f>
        <v>249</v>
      </c>
      <c r="C255" s="197">
        <f>'입력표(사립)'!B642</f>
        <v>0</v>
      </c>
      <c r="D255" s="197">
        <f>'입력표(사립)'!C642</f>
        <v>0</v>
      </c>
      <c r="E255" s="197">
        <f>'입력표(사립)'!D642</f>
        <v>0</v>
      </c>
      <c r="F255" s="223">
        <f>'입력표(사립)'!E642</f>
        <v>0</v>
      </c>
      <c r="G255" s="406" t="str">
        <f t="shared" si="4"/>
        <v>E</v>
      </c>
      <c r="H255" s="378">
        <f>SUM(I255:Q255)</f>
        <v>0</v>
      </c>
      <c r="I255" s="226">
        <f>SUM('입력표(사립)'!F642:K642)</f>
        <v>0</v>
      </c>
      <c r="J255" s="191">
        <f>SUM('입력표(사립)'!L642:O642)</f>
        <v>0</v>
      </c>
      <c r="K255" s="191">
        <f>SUM('입력표(사립)'!P642:U642)</f>
        <v>0</v>
      </c>
      <c r="L255" s="382">
        <f>SUM('입력표(사립)'!V642:Y642)</f>
        <v>0</v>
      </c>
      <c r="M255" s="193">
        <f>SUM('입력표(사립)'!Z642)</f>
        <v>0</v>
      </c>
      <c r="N255" s="218">
        <f>SUM('입력표(사립)'!AA642)</f>
        <v>0</v>
      </c>
      <c r="O255" s="218">
        <f>SUM('입력표(사립)'!AB642)</f>
        <v>0</v>
      </c>
      <c r="P255" s="218">
        <f>SUM('입력표(사립)'!AC642)</f>
        <v>0</v>
      </c>
      <c r="Q255" s="345">
        <f>SUM('입력표(사립)'!AD642)</f>
        <v>0</v>
      </c>
    </row>
    <row r="256" spans="2:17" x14ac:dyDescent="0.3">
      <c r="B256" s="344">
        <f>'입력표(사립)'!A643</f>
        <v>250</v>
      </c>
      <c r="C256" s="197">
        <f>'입력표(사립)'!B643</f>
        <v>0</v>
      </c>
      <c r="D256" s="197">
        <f>'입력표(사립)'!C643</f>
        <v>0</v>
      </c>
      <c r="E256" s="197">
        <f>'입력표(사립)'!D643</f>
        <v>0</v>
      </c>
      <c r="F256" s="223">
        <f>'입력표(사립)'!E643</f>
        <v>0</v>
      </c>
      <c r="G256" s="406" t="str">
        <f t="shared" si="4"/>
        <v>E</v>
      </c>
      <c r="H256" s="378">
        <f>SUM(I256:Q256)</f>
        <v>0</v>
      </c>
      <c r="I256" s="226">
        <f>SUM('입력표(사립)'!F643:K643)</f>
        <v>0</v>
      </c>
      <c r="J256" s="191">
        <f>SUM('입력표(사립)'!L643:O643)</f>
        <v>0</v>
      </c>
      <c r="K256" s="191">
        <f>SUM('입력표(사립)'!P643:U643)</f>
        <v>0</v>
      </c>
      <c r="L256" s="382">
        <f>SUM('입력표(사립)'!V643:Y643)</f>
        <v>0</v>
      </c>
      <c r="M256" s="193">
        <f>SUM('입력표(사립)'!Z643)</f>
        <v>0</v>
      </c>
      <c r="N256" s="218">
        <f>SUM('입력표(사립)'!AA643)</f>
        <v>0</v>
      </c>
      <c r="O256" s="218">
        <f>SUM('입력표(사립)'!AB643)</f>
        <v>0</v>
      </c>
      <c r="P256" s="218">
        <f>SUM('입력표(사립)'!AC643)</f>
        <v>0</v>
      </c>
      <c r="Q256" s="345">
        <f>SUM('입력표(사립)'!AD643)</f>
        <v>0</v>
      </c>
    </row>
    <row r="257" spans="2:17" x14ac:dyDescent="0.3">
      <c r="B257" s="344">
        <f>'입력표(사립)'!A644</f>
        <v>251</v>
      </c>
      <c r="C257" s="197">
        <f>'입력표(사립)'!B644</f>
        <v>0</v>
      </c>
      <c r="D257" s="197">
        <f>'입력표(사립)'!C644</f>
        <v>0</v>
      </c>
      <c r="E257" s="197">
        <f>'입력표(사립)'!D644</f>
        <v>0</v>
      </c>
      <c r="F257" s="223">
        <f>'입력표(사립)'!E644</f>
        <v>0</v>
      </c>
      <c r="G257" s="406" t="str">
        <f t="shared" si="4"/>
        <v>E</v>
      </c>
      <c r="H257" s="378">
        <f>SUM(I257:Q257)</f>
        <v>0</v>
      </c>
      <c r="I257" s="226">
        <f>SUM('입력표(사립)'!F644:K644)</f>
        <v>0</v>
      </c>
      <c r="J257" s="191">
        <f>SUM('입력표(사립)'!L644:O644)</f>
        <v>0</v>
      </c>
      <c r="K257" s="191">
        <f>SUM('입력표(사립)'!P644:U644)</f>
        <v>0</v>
      </c>
      <c r="L257" s="382">
        <f>SUM('입력표(사립)'!V644:Y644)</f>
        <v>0</v>
      </c>
      <c r="M257" s="193">
        <f>SUM('입력표(사립)'!Z644)</f>
        <v>0</v>
      </c>
      <c r="N257" s="218">
        <f>SUM('입력표(사립)'!AA644)</f>
        <v>0</v>
      </c>
      <c r="O257" s="218">
        <f>SUM('입력표(사립)'!AB644)</f>
        <v>0</v>
      </c>
      <c r="P257" s="218">
        <f>SUM('입력표(사립)'!AC644)</f>
        <v>0</v>
      </c>
      <c r="Q257" s="345">
        <f>SUM('입력표(사립)'!AD644)</f>
        <v>0</v>
      </c>
    </row>
    <row r="258" spans="2:17" x14ac:dyDescent="0.3">
      <c r="B258" s="344">
        <f>'입력표(사립)'!A645</f>
        <v>252</v>
      </c>
      <c r="C258" s="197">
        <f>'입력표(사립)'!B645</f>
        <v>0</v>
      </c>
      <c r="D258" s="197">
        <f>'입력표(사립)'!C645</f>
        <v>0</v>
      </c>
      <c r="E258" s="197">
        <f>'입력표(사립)'!D645</f>
        <v>0</v>
      </c>
      <c r="F258" s="223">
        <f>'입력표(사립)'!E645</f>
        <v>0</v>
      </c>
      <c r="G258" s="406" t="str">
        <f t="shared" si="4"/>
        <v>E</v>
      </c>
      <c r="H258" s="378">
        <f>SUM(I258:Q258)</f>
        <v>0</v>
      </c>
      <c r="I258" s="226">
        <f>SUM('입력표(사립)'!F645:K645)</f>
        <v>0</v>
      </c>
      <c r="J258" s="191">
        <f>SUM('입력표(사립)'!L645:O645)</f>
        <v>0</v>
      </c>
      <c r="K258" s="191">
        <f>SUM('입력표(사립)'!P645:U645)</f>
        <v>0</v>
      </c>
      <c r="L258" s="382">
        <f>SUM('입력표(사립)'!V645:Y645)</f>
        <v>0</v>
      </c>
      <c r="M258" s="193">
        <f>SUM('입력표(사립)'!Z645)</f>
        <v>0</v>
      </c>
      <c r="N258" s="218">
        <f>SUM('입력표(사립)'!AA645)</f>
        <v>0</v>
      </c>
      <c r="O258" s="218">
        <f>SUM('입력표(사립)'!AB645)</f>
        <v>0</v>
      </c>
      <c r="P258" s="218">
        <f>SUM('입력표(사립)'!AC645)</f>
        <v>0</v>
      </c>
      <c r="Q258" s="345">
        <f>SUM('입력표(사립)'!AD645)</f>
        <v>0</v>
      </c>
    </row>
    <row r="259" spans="2:17" x14ac:dyDescent="0.3">
      <c r="B259" s="344">
        <f>'입력표(사립)'!A646</f>
        <v>253</v>
      </c>
      <c r="C259" s="197">
        <f>'입력표(사립)'!B646</f>
        <v>0</v>
      </c>
      <c r="D259" s="197">
        <f>'입력표(사립)'!C646</f>
        <v>0</v>
      </c>
      <c r="E259" s="197">
        <f>'입력표(사립)'!D646</f>
        <v>0</v>
      </c>
      <c r="F259" s="223">
        <f>'입력표(사립)'!E646</f>
        <v>0</v>
      </c>
      <c r="G259" s="406" t="str">
        <f t="shared" si="4"/>
        <v>E</v>
      </c>
      <c r="H259" s="378">
        <f>SUM(I259:Q259)</f>
        <v>0</v>
      </c>
      <c r="I259" s="226">
        <f>SUM('입력표(사립)'!F646:K646)</f>
        <v>0</v>
      </c>
      <c r="J259" s="191">
        <f>SUM('입력표(사립)'!L646:O646)</f>
        <v>0</v>
      </c>
      <c r="K259" s="191">
        <f>SUM('입력표(사립)'!P646:U646)</f>
        <v>0</v>
      </c>
      <c r="L259" s="382">
        <f>SUM('입력표(사립)'!V646:Y646)</f>
        <v>0</v>
      </c>
      <c r="M259" s="193">
        <f>SUM('입력표(사립)'!Z646)</f>
        <v>0</v>
      </c>
      <c r="N259" s="218">
        <f>SUM('입력표(사립)'!AA646)</f>
        <v>0</v>
      </c>
      <c r="O259" s="218">
        <f>SUM('입력표(사립)'!AB646)</f>
        <v>0</v>
      </c>
      <c r="P259" s="218">
        <f>SUM('입력표(사립)'!AC646)</f>
        <v>0</v>
      </c>
      <c r="Q259" s="345">
        <f>SUM('입력표(사립)'!AD646)</f>
        <v>0</v>
      </c>
    </row>
    <row r="260" spans="2:17" x14ac:dyDescent="0.3">
      <c r="B260" s="344">
        <f>'입력표(사립)'!A647</f>
        <v>254</v>
      </c>
      <c r="C260" s="197">
        <f>'입력표(사립)'!B647</f>
        <v>0</v>
      </c>
      <c r="D260" s="197">
        <f>'입력표(사립)'!C647</f>
        <v>0</v>
      </c>
      <c r="E260" s="197">
        <f>'입력표(사립)'!D647</f>
        <v>0</v>
      </c>
      <c r="F260" s="223">
        <f>'입력표(사립)'!E647</f>
        <v>0</v>
      </c>
      <c r="G260" s="406" t="str">
        <f t="shared" si="4"/>
        <v>E</v>
      </c>
      <c r="H260" s="378">
        <f>SUM(I260:Q260)</f>
        <v>0</v>
      </c>
      <c r="I260" s="226">
        <f>SUM('입력표(사립)'!F647:K647)</f>
        <v>0</v>
      </c>
      <c r="J260" s="191">
        <f>SUM('입력표(사립)'!L647:O647)</f>
        <v>0</v>
      </c>
      <c r="K260" s="191">
        <f>SUM('입력표(사립)'!P647:U647)</f>
        <v>0</v>
      </c>
      <c r="L260" s="382">
        <f>SUM('입력표(사립)'!V647:Y647)</f>
        <v>0</v>
      </c>
      <c r="M260" s="193">
        <f>SUM('입력표(사립)'!Z647)</f>
        <v>0</v>
      </c>
      <c r="N260" s="218">
        <f>SUM('입력표(사립)'!AA647)</f>
        <v>0</v>
      </c>
      <c r="O260" s="218">
        <f>SUM('입력표(사립)'!AB647)</f>
        <v>0</v>
      </c>
      <c r="P260" s="218">
        <f>SUM('입력표(사립)'!AC647)</f>
        <v>0</v>
      </c>
      <c r="Q260" s="345">
        <f>SUM('입력표(사립)'!AD647)</f>
        <v>0</v>
      </c>
    </row>
    <row r="261" spans="2:17" x14ac:dyDescent="0.3">
      <c r="B261" s="344">
        <f>'입력표(사립)'!A648</f>
        <v>255</v>
      </c>
      <c r="C261" s="197">
        <f>'입력표(사립)'!B648</f>
        <v>0</v>
      </c>
      <c r="D261" s="197">
        <f>'입력표(사립)'!C648</f>
        <v>0</v>
      </c>
      <c r="E261" s="197">
        <f>'입력표(사립)'!D648</f>
        <v>0</v>
      </c>
      <c r="F261" s="223">
        <f>'입력표(사립)'!E648</f>
        <v>0</v>
      </c>
      <c r="G261" s="406" t="str">
        <f t="shared" si="4"/>
        <v>E</v>
      </c>
      <c r="H261" s="378">
        <f>SUM(I261:Q261)</f>
        <v>0</v>
      </c>
      <c r="I261" s="226">
        <f>SUM('입력표(사립)'!F648:K648)</f>
        <v>0</v>
      </c>
      <c r="J261" s="191">
        <f>SUM('입력표(사립)'!L648:O648)</f>
        <v>0</v>
      </c>
      <c r="K261" s="191">
        <f>SUM('입력표(사립)'!P648:U648)</f>
        <v>0</v>
      </c>
      <c r="L261" s="382">
        <f>SUM('입력표(사립)'!V648:Y648)</f>
        <v>0</v>
      </c>
      <c r="M261" s="193">
        <f>SUM('입력표(사립)'!Z648)</f>
        <v>0</v>
      </c>
      <c r="N261" s="218">
        <f>SUM('입력표(사립)'!AA648)</f>
        <v>0</v>
      </c>
      <c r="O261" s="218">
        <f>SUM('입력표(사립)'!AB648)</f>
        <v>0</v>
      </c>
      <c r="P261" s="218">
        <f>SUM('입력표(사립)'!AC648)</f>
        <v>0</v>
      </c>
      <c r="Q261" s="345">
        <f>SUM('입력표(사립)'!AD648)</f>
        <v>0</v>
      </c>
    </row>
    <row r="262" spans="2:17" x14ac:dyDescent="0.3">
      <c r="B262" s="344">
        <f>'입력표(사립)'!A649</f>
        <v>256</v>
      </c>
      <c r="C262" s="197">
        <f>'입력표(사립)'!B649</f>
        <v>0</v>
      </c>
      <c r="D262" s="197">
        <f>'입력표(사립)'!C649</f>
        <v>0</v>
      </c>
      <c r="E262" s="197">
        <f>'입력표(사립)'!D649</f>
        <v>0</v>
      </c>
      <c r="F262" s="223">
        <f>'입력표(사립)'!E649</f>
        <v>0</v>
      </c>
      <c r="G262" s="406" t="str">
        <f t="shared" si="4"/>
        <v>E</v>
      </c>
      <c r="H262" s="378">
        <f>SUM(I262:Q262)</f>
        <v>0</v>
      </c>
      <c r="I262" s="226">
        <f>SUM('입력표(사립)'!F649:K649)</f>
        <v>0</v>
      </c>
      <c r="J262" s="191">
        <f>SUM('입력표(사립)'!L649:O649)</f>
        <v>0</v>
      </c>
      <c r="K262" s="191">
        <f>SUM('입력표(사립)'!P649:U649)</f>
        <v>0</v>
      </c>
      <c r="L262" s="382">
        <f>SUM('입력표(사립)'!V649:Y649)</f>
        <v>0</v>
      </c>
      <c r="M262" s="193">
        <f>SUM('입력표(사립)'!Z649)</f>
        <v>0</v>
      </c>
      <c r="N262" s="218">
        <f>SUM('입력표(사립)'!AA649)</f>
        <v>0</v>
      </c>
      <c r="O262" s="218">
        <f>SUM('입력표(사립)'!AB649)</f>
        <v>0</v>
      </c>
      <c r="P262" s="218">
        <f>SUM('입력표(사립)'!AC649)</f>
        <v>0</v>
      </c>
      <c r="Q262" s="345">
        <f>SUM('입력표(사립)'!AD649)</f>
        <v>0</v>
      </c>
    </row>
    <row r="263" spans="2:17" x14ac:dyDescent="0.3">
      <c r="B263" s="344">
        <f>'입력표(사립)'!A650</f>
        <v>257</v>
      </c>
      <c r="C263" s="197">
        <f>'입력표(사립)'!B650</f>
        <v>0</v>
      </c>
      <c r="D263" s="197">
        <f>'입력표(사립)'!C650</f>
        <v>0</v>
      </c>
      <c r="E263" s="197">
        <f>'입력표(사립)'!D650</f>
        <v>0</v>
      </c>
      <c r="F263" s="223">
        <f>'입력표(사립)'!E650</f>
        <v>0</v>
      </c>
      <c r="G263" s="406" t="str">
        <f t="shared" si="4"/>
        <v>E</v>
      </c>
      <c r="H263" s="378">
        <f>SUM(I263:Q263)</f>
        <v>0</v>
      </c>
      <c r="I263" s="226">
        <f>SUM('입력표(사립)'!F650:K650)</f>
        <v>0</v>
      </c>
      <c r="J263" s="191">
        <f>SUM('입력표(사립)'!L650:O650)</f>
        <v>0</v>
      </c>
      <c r="K263" s="191">
        <f>SUM('입력표(사립)'!P650:U650)</f>
        <v>0</v>
      </c>
      <c r="L263" s="382">
        <f>SUM('입력표(사립)'!V650:Y650)</f>
        <v>0</v>
      </c>
      <c r="M263" s="193">
        <f>SUM('입력표(사립)'!Z650)</f>
        <v>0</v>
      </c>
      <c r="N263" s="218">
        <f>SUM('입력표(사립)'!AA650)</f>
        <v>0</v>
      </c>
      <c r="O263" s="218">
        <f>SUM('입력표(사립)'!AB650)</f>
        <v>0</v>
      </c>
      <c r="P263" s="218">
        <f>SUM('입력표(사립)'!AC650)</f>
        <v>0</v>
      </c>
      <c r="Q263" s="345">
        <f>SUM('입력표(사립)'!AD650)</f>
        <v>0</v>
      </c>
    </row>
    <row r="264" spans="2:17" x14ac:dyDescent="0.3">
      <c r="B264" s="344">
        <f>'입력표(사립)'!A651</f>
        <v>258</v>
      </c>
      <c r="C264" s="197">
        <f>'입력표(사립)'!B651</f>
        <v>0</v>
      </c>
      <c r="D264" s="197">
        <f>'입력표(사립)'!C651</f>
        <v>0</v>
      </c>
      <c r="E264" s="197">
        <f>'입력표(사립)'!D651</f>
        <v>0</v>
      </c>
      <c r="F264" s="223">
        <f>'입력표(사립)'!E651</f>
        <v>0</v>
      </c>
      <c r="G264" s="406" t="str">
        <f t="shared" ref="G264:G327" si="5">IF(H264&gt;=251,"A",IF(H264&gt;=201,"B",IF(H264&gt;=151,"C",IF(H264&gt;=101,"D",IF(H264&lt;101,"E")))))</f>
        <v>E</v>
      </c>
      <c r="H264" s="378">
        <f>SUM(I264:Q264)</f>
        <v>0</v>
      </c>
      <c r="I264" s="226">
        <f>SUM('입력표(사립)'!F651:K651)</f>
        <v>0</v>
      </c>
      <c r="J264" s="191">
        <f>SUM('입력표(사립)'!L651:O651)</f>
        <v>0</v>
      </c>
      <c r="K264" s="191">
        <f>SUM('입력표(사립)'!P651:U651)</f>
        <v>0</v>
      </c>
      <c r="L264" s="382">
        <f>SUM('입력표(사립)'!V651:Y651)</f>
        <v>0</v>
      </c>
      <c r="M264" s="193">
        <f>SUM('입력표(사립)'!Z651)</f>
        <v>0</v>
      </c>
      <c r="N264" s="218">
        <f>SUM('입력표(사립)'!AA651)</f>
        <v>0</v>
      </c>
      <c r="O264" s="218">
        <f>SUM('입력표(사립)'!AB651)</f>
        <v>0</v>
      </c>
      <c r="P264" s="218">
        <f>SUM('입력표(사립)'!AC651)</f>
        <v>0</v>
      </c>
      <c r="Q264" s="345">
        <f>SUM('입력표(사립)'!AD651)</f>
        <v>0</v>
      </c>
    </row>
    <row r="265" spans="2:17" x14ac:dyDescent="0.3">
      <c r="B265" s="344">
        <f>'입력표(사립)'!A652</f>
        <v>259</v>
      </c>
      <c r="C265" s="197">
        <f>'입력표(사립)'!B652</f>
        <v>0</v>
      </c>
      <c r="D265" s="197">
        <f>'입력표(사립)'!C652</f>
        <v>0</v>
      </c>
      <c r="E265" s="197">
        <f>'입력표(사립)'!D652</f>
        <v>0</v>
      </c>
      <c r="F265" s="223">
        <f>'입력표(사립)'!E652</f>
        <v>0</v>
      </c>
      <c r="G265" s="406" t="str">
        <f t="shared" si="5"/>
        <v>E</v>
      </c>
      <c r="H265" s="378">
        <f>SUM(I265:Q265)</f>
        <v>0</v>
      </c>
      <c r="I265" s="226">
        <f>SUM('입력표(사립)'!F652:K652)</f>
        <v>0</v>
      </c>
      <c r="J265" s="191">
        <f>SUM('입력표(사립)'!L652:O652)</f>
        <v>0</v>
      </c>
      <c r="K265" s="191">
        <f>SUM('입력표(사립)'!P652:U652)</f>
        <v>0</v>
      </c>
      <c r="L265" s="382">
        <f>SUM('입력표(사립)'!V652:Y652)</f>
        <v>0</v>
      </c>
      <c r="M265" s="193">
        <f>SUM('입력표(사립)'!Z652)</f>
        <v>0</v>
      </c>
      <c r="N265" s="218">
        <f>SUM('입력표(사립)'!AA652)</f>
        <v>0</v>
      </c>
      <c r="O265" s="218">
        <f>SUM('입력표(사립)'!AB652)</f>
        <v>0</v>
      </c>
      <c r="P265" s="218">
        <f>SUM('입력표(사립)'!AC652)</f>
        <v>0</v>
      </c>
      <c r="Q265" s="345">
        <f>SUM('입력표(사립)'!AD652)</f>
        <v>0</v>
      </c>
    </row>
    <row r="266" spans="2:17" x14ac:dyDescent="0.3">
      <c r="B266" s="344">
        <f>'입력표(사립)'!A653</f>
        <v>260</v>
      </c>
      <c r="C266" s="197">
        <f>'입력표(사립)'!B653</f>
        <v>0</v>
      </c>
      <c r="D266" s="197">
        <f>'입력표(사립)'!C653</f>
        <v>0</v>
      </c>
      <c r="E266" s="197">
        <f>'입력표(사립)'!D653</f>
        <v>0</v>
      </c>
      <c r="F266" s="223">
        <f>'입력표(사립)'!E653</f>
        <v>0</v>
      </c>
      <c r="G266" s="406" t="str">
        <f t="shared" si="5"/>
        <v>E</v>
      </c>
      <c r="H266" s="378">
        <f>SUM(I266:Q266)</f>
        <v>0</v>
      </c>
      <c r="I266" s="226">
        <f>SUM('입력표(사립)'!F653:K653)</f>
        <v>0</v>
      </c>
      <c r="J266" s="191">
        <f>SUM('입력표(사립)'!L653:O653)</f>
        <v>0</v>
      </c>
      <c r="K266" s="191">
        <f>SUM('입력표(사립)'!P653:U653)</f>
        <v>0</v>
      </c>
      <c r="L266" s="382">
        <f>SUM('입력표(사립)'!V653:Y653)</f>
        <v>0</v>
      </c>
      <c r="M266" s="193">
        <f>SUM('입력표(사립)'!Z653)</f>
        <v>0</v>
      </c>
      <c r="N266" s="218">
        <f>SUM('입력표(사립)'!AA653)</f>
        <v>0</v>
      </c>
      <c r="O266" s="218">
        <f>SUM('입력표(사립)'!AB653)</f>
        <v>0</v>
      </c>
      <c r="P266" s="218">
        <f>SUM('입력표(사립)'!AC653)</f>
        <v>0</v>
      </c>
      <c r="Q266" s="345">
        <f>SUM('입력표(사립)'!AD653)</f>
        <v>0</v>
      </c>
    </row>
    <row r="267" spans="2:17" x14ac:dyDescent="0.3">
      <c r="B267" s="344">
        <f>'입력표(사립)'!A654</f>
        <v>261</v>
      </c>
      <c r="C267" s="197">
        <f>'입력표(사립)'!B654</f>
        <v>0</v>
      </c>
      <c r="D267" s="197">
        <f>'입력표(사립)'!C654</f>
        <v>0</v>
      </c>
      <c r="E267" s="197">
        <f>'입력표(사립)'!D654</f>
        <v>0</v>
      </c>
      <c r="F267" s="223">
        <f>'입력표(사립)'!E654</f>
        <v>0</v>
      </c>
      <c r="G267" s="406" t="str">
        <f t="shared" si="5"/>
        <v>E</v>
      </c>
      <c r="H267" s="378">
        <f>SUM(I267:Q267)</f>
        <v>0</v>
      </c>
      <c r="I267" s="226">
        <f>SUM('입력표(사립)'!F654:K654)</f>
        <v>0</v>
      </c>
      <c r="J267" s="191">
        <f>SUM('입력표(사립)'!L654:O654)</f>
        <v>0</v>
      </c>
      <c r="K267" s="191">
        <f>SUM('입력표(사립)'!P654:U654)</f>
        <v>0</v>
      </c>
      <c r="L267" s="382">
        <f>SUM('입력표(사립)'!V654:Y654)</f>
        <v>0</v>
      </c>
      <c r="M267" s="193">
        <f>SUM('입력표(사립)'!Z654)</f>
        <v>0</v>
      </c>
      <c r="N267" s="218">
        <f>SUM('입력표(사립)'!AA654)</f>
        <v>0</v>
      </c>
      <c r="O267" s="218">
        <f>SUM('입력표(사립)'!AB654)</f>
        <v>0</v>
      </c>
      <c r="P267" s="218">
        <f>SUM('입력표(사립)'!AC654)</f>
        <v>0</v>
      </c>
      <c r="Q267" s="345">
        <f>SUM('입력표(사립)'!AD654)</f>
        <v>0</v>
      </c>
    </row>
    <row r="268" spans="2:17" x14ac:dyDescent="0.3">
      <c r="B268" s="344">
        <f>'입력표(사립)'!A655</f>
        <v>262</v>
      </c>
      <c r="C268" s="197">
        <f>'입력표(사립)'!B655</f>
        <v>0</v>
      </c>
      <c r="D268" s="197">
        <f>'입력표(사립)'!C655</f>
        <v>0</v>
      </c>
      <c r="E268" s="197">
        <f>'입력표(사립)'!D655</f>
        <v>0</v>
      </c>
      <c r="F268" s="223">
        <f>'입력표(사립)'!E655</f>
        <v>0</v>
      </c>
      <c r="G268" s="406" t="str">
        <f t="shared" si="5"/>
        <v>E</v>
      </c>
      <c r="H268" s="378">
        <f>SUM(I268:Q268)</f>
        <v>0</v>
      </c>
      <c r="I268" s="226">
        <f>SUM('입력표(사립)'!F655:K655)</f>
        <v>0</v>
      </c>
      <c r="J268" s="191">
        <f>SUM('입력표(사립)'!L655:O655)</f>
        <v>0</v>
      </c>
      <c r="K268" s="191">
        <f>SUM('입력표(사립)'!P655:U655)</f>
        <v>0</v>
      </c>
      <c r="L268" s="382">
        <f>SUM('입력표(사립)'!V655:Y655)</f>
        <v>0</v>
      </c>
      <c r="M268" s="193">
        <f>SUM('입력표(사립)'!Z655)</f>
        <v>0</v>
      </c>
      <c r="N268" s="218">
        <f>SUM('입력표(사립)'!AA655)</f>
        <v>0</v>
      </c>
      <c r="O268" s="218">
        <f>SUM('입력표(사립)'!AB655)</f>
        <v>0</v>
      </c>
      <c r="P268" s="218">
        <f>SUM('입력표(사립)'!AC655)</f>
        <v>0</v>
      </c>
      <c r="Q268" s="345">
        <f>SUM('입력표(사립)'!AD655)</f>
        <v>0</v>
      </c>
    </row>
    <row r="269" spans="2:17" x14ac:dyDescent="0.3">
      <c r="B269" s="344">
        <f>'입력표(사립)'!A656</f>
        <v>263</v>
      </c>
      <c r="C269" s="197">
        <f>'입력표(사립)'!B656</f>
        <v>0</v>
      </c>
      <c r="D269" s="197">
        <f>'입력표(사립)'!C656</f>
        <v>0</v>
      </c>
      <c r="E269" s="197">
        <f>'입력표(사립)'!D656</f>
        <v>0</v>
      </c>
      <c r="F269" s="223">
        <f>'입력표(사립)'!E656</f>
        <v>0</v>
      </c>
      <c r="G269" s="406" t="str">
        <f t="shared" si="5"/>
        <v>E</v>
      </c>
      <c r="H269" s="378">
        <f>SUM(I269:Q269)</f>
        <v>0</v>
      </c>
      <c r="I269" s="226">
        <f>SUM('입력표(사립)'!F656:K656)</f>
        <v>0</v>
      </c>
      <c r="J269" s="191">
        <f>SUM('입력표(사립)'!L656:O656)</f>
        <v>0</v>
      </c>
      <c r="K269" s="191">
        <f>SUM('입력표(사립)'!P656:U656)</f>
        <v>0</v>
      </c>
      <c r="L269" s="382">
        <f>SUM('입력표(사립)'!V656:Y656)</f>
        <v>0</v>
      </c>
      <c r="M269" s="193">
        <f>SUM('입력표(사립)'!Z656)</f>
        <v>0</v>
      </c>
      <c r="N269" s="218">
        <f>SUM('입력표(사립)'!AA656)</f>
        <v>0</v>
      </c>
      <c r="O269" s="218">
        <f>SUM('입력표(사립)'!AB656)</f>
        <v>0</v>
      </c>
      <c r="P269" s="218">
        <f>SUM('입력표(사립)'!AC656)</f>
        <v>0</v>
      </c>
      <c r="Q269" s="345">
        <f>SUM('입력표(사립)'!AD656)</f>
        <v>0</v>
      </c>
    </row>
    <row r="270" spans="2:17" x14ac:dyDescent="0.3">
      <c r="B270" s="344">
        <f>'입력표(사립)'!A657</f>
        <v>264</v>
      </c>
      <c r="C270" s="197">
        <f>'입력표(사립)'!B657</f>
        <v>0</v>
      </c>
      <c r="D270" s="197">
        <f>'입력표(사립)'!C657</f>
        <v>0</v>
      </c>
      <c r="E270" s="197">
        <f>'입력표(사립)'!D657</f>
        <v>0</v>
      </c>
      <c r="F270" s="223">
        <f>'입력표(사립)'!E657</f>
        <v>0</v>
      </c>
      <c r="G270" s="406" t="str">
        <f t="shared" si="5"/>
        <v>E</v>
      </c>
      <c r="H270" s="378">
        <f>SUM(I270:Q270)</f>
        <v>0</v>
      </c>
      <c r="I270" s="226">
        <f>SUM('입력표(사립)'!F657:K657)</f>
        <v>0</v>
      </c>
      <c r="J270" s="191">
        <f>SUM('입력표(사립)'!L657:O657)</f>
        <v>0</v>
      </c>
      <c r="K270" s="191">
        <f>SUM('입력표(사립)'!P657:U657)</f>
        <v>0</v>
      </c>
      <c r="L270" s="382">
        <f>SUM('입력표(사립)'!V657:Y657)</f>
        <v>0</v>
      </c>
      <c r="M270" s="193">
        <f>SUM('입력표(사립)'!Z657)</f>
        <v>0</v>
      </c>
      <c r="N270" s="218">
        <f>SUM('입력표(사립)'!AA657)</f>
        <v>0</v>
      </c>
      <c r="O270" s="218">
        <f>SUM('입력표(사립)'!AB657)</f>
        <v>0</v>
      </c>
      <c r="P270" s="218">
        <f>SUM('입력표(사립)'!AC657)</f>
        <v>0</v>
      </c>
      <c r="Q270" s="345">
        <f>SUM('입력표(사립)'!AD657)</f>
        <v>0</v>
      </c>
    </row>
    <row r="271" spans="2:17" x14ac:dyDescent="0.3">
      <c r="B271" s="344">
        <f>'입력표(사립)'!A658</f>
        <v>265</v>
      </c>
      <c r="C271" s="197">
        <f>'입력표(사립)'!B658</f>
        <v>0</v>
      </c>
      <c r="D271" s="197">
        <f>'입력표(사립)'!C658</f>
        <v>0</v>
      </c>
      <c r="E271" s="197">
        <f>'입력표(사립)'!D658</f>
        <v>0</v>
      </c>
      <c r="F271" s="223">
        <f>'입력표(사립)'!E658</f>
        <v>0</v>
      </c>
      <c r="G271" s="406" t="str">
        <f t="shared" si="5"/>
        <v>E</v>
      </c>
      <c r="H271" s="378">
        <f>SUM(I271:Q271)</f>
        <v>0</v>
      </c>
      <c r="I271" s="226">
        <f>SUM('입력표(사립)'!F658:K658)</f>
        <v>0</v>
      </c>
      <c r="J271" s="191">
        <f>SUM('입력표(사립)'!L658:O658)</f>
        <v>0</v>
      </c>
      <c r="K271" s="191">
        <f>SUM('입력표(사립)'!P658:U658)</f>
        <v>0</v>
      </c>
      <c r="L271" s="382">
        <f>SUM('입력표(사립)'!V658:Y658)</f>
        <v>0</v>
      </c>
      <c r="M271" s="193">
        <f>SUM('입력표(사립)'!Z658)</f>
        <v>0</v>
      </c>
      <c r="N271" s="218">
        <f>SUM('입력표(사립)'!AA658)</f>
        <v>0</v>
      </c>
      <c r="O271" s="218">
        <f>SUM('입력표(사립)'!AB658)</f>
        <v>0</v>
      </c>
      <c r="P271" s="218">
        <f>SUM('입력표(사립)'!AC658)</f>
        <v>0</v>
      </c>
      <c r="Q271" s="345">
        <f>SUM('입력표(사립)'!AD658)</f>
        <v>0</v>
      </c>
    </row>
    <row r="272" spans="2:17" x14ac:dyDescent="0.3">
      <c r="B272" s="344">
        <f>'입력표(사립)'!A659</f>
        <v>266</v>
      </c>
      <c r="C272" s="197">
        <f>'입력표(사립)'!B659</f>
        <v>0</v>
      </c>
      <c r="D272" s="197">
        <f>'입력표(사립)'!C659</f>
        <v>0</v>
      </c>
      <c r="E272" s="197">
        <f>'입력표(사립)'!D659</f>
        <v>0</v>
      </c>
      <c r="F272" s="223">
        <f>'입력표(사립)'!E659</f>
        <v>0</v>
      </c>
      <c r="G272" s="406" t="str">
        <f t="shared" si="5"/>
        <v>E</v>
      </c>
      <c r="H272" s="378">
        <f>SUM(I272:Q272)</f>
        <v>0</v>
      </c>
      <c r="I272" s="226">
        <f>SUM('입력표(사립)'!F659:K659)</f>
        <v>0</v>
      </c>
      <c r="J272" s="191">
        <f>SUM('입력표(사립)'!L659:O659)</f>
        <v>0</v>
      </c>
      <c r="K272" s="191">
        <f>SUM('입력표(사립)'!P659:U659)</f>
        <v>0</v>
      </c>
      <c r="L272" s="382">
        <f>SUM('입력표(사립)'!V659:Y659)</f>
        <v>0</v>
      </c>
      <c r="M272" s="193">
        <f>SUM('입력표(사립)'!Z659)</f>
        <v>0</v>
      </c>
      <c r="N272" s="218">
        <f>SUM('입력표(사립)'!AA659)</f>
        <v>0</v>
      </c>
      <c r="O272" s="218">
        <f>SUM('입력표(사립)'!AB659)</f>
        <v>0</v>
      </c>
      <c r="P272" s="218">
        <f>SUM('입력표(사립)'!AC659)</f>
        <v>0</v>
      </c>
      <c r="Q272" s="345">
        <f>SUM('입력표(사립)'!AD659)</f>
        <v>0</v>
      </c>
    </row>
    <row r="273" spans="2:17" x14ac:dyDescent="0.3">
      <c r="B273" s="344">
        <f>'입력표(사립)'!A660</f>
        <v>267</v>
      </c>
      <c r="C273" s="197">
        <f>'입력표(사립)'!B660</f>
        <v>0</v>
      </c>
      <c r="D273" s="197">
        <f>'입력표(사립)'!C660</f>
        <v>0</v>
      </c>
      <c r="E273" s="197">
        <f>'입력표(사립)'!D660</f>
        <v>0</v>
      </c>
      <c r="F273" s="223">
        <f>'입력표(사립)'!E660</f>
        <v>0</v>
      </c>
      <c r="G273" s="406" t="str">
        <f t="shared" si="5"/>
        <v>E</v>
      </c>
      <c r="H273" s="378">
        <f>SUM(I273:Q273)</f>
        <v>0</v>
      </c>
      <c r="I273" s="226">
        <f>SUM('입력표(사립)'!F660:K660)</f>
        <v>0</v>
      </c>
      <c r="J273" s="191">
        <f>SUM('입력표(사립)'!L660:O660)</f>
        <v>0</v>
      </c>
      <c r="K273" s="191">
        <f>SUM('입력표(사립)'!P660:U660)</f>
        <v>0</v>
      </c>
      <c r="L273" s="382">
        <f>SUM('입력표(사립)'!V660:Y660)</f>
        <v>0</v>
      </c>
      <c r="M273" s="193">
        <f>SUM('입력표(사립)'!Z660)</f>
        <v>0</v>
      </c>
      <c r="N273" s="218">
        <f>SUM('입력표(사립)'!AA660)</f>
        <v>0</v>
      </c>
      <c r="O273" s="218">
        <f>SUM('입력표(사립)'!AB660)</f>
        <v>0</v>
      </c>
      <c r="P273" s="218">
        <f>SUM('입력표(사립)'!AC660)</f>
        <v>0</v>
      </c>
      <c r="Q273" s="345">
        <f>SUM('입력표(사립)'!AD660)</f>
        <v>0</v>
      </c>
    </row>
    <row r="274" spans="2:17" x14ac:dyDescent="0.3">
      <c r="B274" s="344">
        <f>'입력표(사립)'!A661</f>
        <v>268</v>
      </c>
      <c r="C274" s="197">
        <f>'입력표(사립)'!B661</f>
        <v>0</v>
      </c>
      <c r="D274" s="197">
        <f>'입력표(사립)'!C661</f>
        <v>0</v>
      </c>
      <c r="E274" s="197">
        <f>'입력표(사립)'!D661</f>
        <v>0</v>
      </c>
      <c r="F274" s="223">
        <f>'입력표(사립)'!E661</f>
        <v>0</v>
      </c>
      <c r="G274" s="406" t="str">
        <f t="shared" si="5"/>
        <v>E</v>
      </c>
      <c r="H274" s="378">
        <f>SUM(I274:Q274)</f>
        <v>0</v>
      </c>
      <c r="I274" s="226">
        <f>SUM('입력표(사립)'!F661:K661)</f>
        <v>0</v>
      </c>
      <c r="J274" s="191">
        <f>SUM('입력표(사립)'!L661:O661)</f>
        <v>0</v>
      </c>
      <c r="K274" s="191">
        <f>SUM('입력표(사립)'!P661:U661)</f>
        <v>0</v>
      </c>
      <c r="L274" s="382">
        <f>SUM('입력표(사립)'!V661:Y661)</f>
        <v>0</v>
      </c>
      <c r="M274" s="193">
        <f>SUM('입력표(사립)'!Z661)</f>
        <v>0</v>
      </c>
      <c r="N274" s="218">
        <f>SUM('입력표(사립)'!AA661)</f>
        <v>0</v>
      </c>
      <c r="O274" s="218">
        <f>SUM('입력표(사립)'!AB661)</f>
        <v>0</v>
      </c>
      <c r="P274" s="218">
        <f>SUM('입력표(사립)'!AC661)</f>
        <v>0</v>
      </c>
      <c r="Q274" s="345">
        <f>SUM('입력표(사립)'!AD661)</f>
        <v>0</v>
      </c>
    </row>
    <row r="275" spans="2:17" x14ac:dyDescent="0.3">
      <c r="B275" s="344">
        <f>'입력표(사립)'!A662</f>
        <v>269</v>
      </c>
      <c r="C275" s="197">
        <f>'입력표(사립)'!B662</f>
        <v>0</v>
      </c>
      <c r="D275" s="197">
        <f>'입력표(사립)'!C662</f>
        <v>0</v>
      </c>
      <c r="E275" s="197">
        <f>'입력표(사립)'!D662</f>
        <v>0</v>
      </c>
      <c r="F275" s="223">
        <f>'입력표(사립)'!E662</f>
        <v>0</v>
      </c>
      <c r="G275" s="406" t="str">
        <f t="shared" si="5"/>
        <v>E</v>
      </c>
      <c r="H275" s="378">
        <f>SUM(I275:Q275)</f>
        <v>0</v>
      </c>
      <c r="I275" s="226">
        <f>SUM('입력표(사립)'!F662:K662)</f>
        <v>0</v>
      </c>
      <c r="J275" s="191">
        <f>SUM('입력표(사립)'!L662:O662)</f>
        <v>0</v>
      </c>
      <c r="K275" s="191">
        <f>SUM('입력표(사립)'!P662:U662)</f>
        <v>0</v>
      </c>
      <c r="L275" s="382">
        <f>SUM('입력표(사립)'!V662:Y662)</f>
        <v>0</v>
      </c>
      <c r="M275" s="193">
        <f>SUM('입력표(사립)'!Z662)</f>
        <v>0</v>
      </c>
      <c r="N275" s="218">
        <f>SUM('입력표(사립)'!AA662)</f>
        <v>0</v>
      </c>
      <c r="O275" s="218">
        <f>SUM('입력표(사립)'!AB662)</f>
        <v>0</v>
      </c>
      <c r="P275" s="218">
        <f>SUM('입력표(사립)'!AC662)</f>
        <v>0</v>
      </c>
      <c r="Q275" s="345">
        <f>SUM('입력표(사립)'!AD662)</f>
        <v>0</v>
      </c>
    </row>
    <row r="276" spans="2:17" x14ac:dyDescent="0.3">
      <c r="B276" s="344">
        <f>'입력표(사립)'!A663</f>
        <v>270</v>
      </c>
      <c r="C276" s="197">
        <f>'입력표(사립)'!B663</f>
        <v>0</v>
      </c>
      <c r="D276" s="197">
        <f>'입력표(사립)'!C663</f>
        <v>0</v>
      </c>
      <c r="E276" s="197">
        <f>'입력표(사립)'!D663</f>
        <v>0</v>
      </c>
      <c r="F276" s="223">
        <f>'입력표(사립)'!E663</f>
        <v>0</v>
      </c>
      <c r="G276" s="406" t="str">
        <f t="shared" si="5"/>
        <v>E</v>
      </c>
      <c r="H276" s="378">
        <f>SUM(I276:Q276)</f>
        <v>0</v>
      </c>
      <c r="I276" s="226">
        <f>SUM('입력표(사립)'!F663:K663)</f>
        <v>0</v>
      </c>
      <c r="J276" s="191">
        <f>SUM('입력표(사립)'!L663:O663)</f>
        <v>0</v>
      </c>
      <c r="K276" s="191">
        <f>SUM('입력표(사립)'!P663:U663)</f>
        <v>0</v>
      </c>
      <c r="L276" s="382">
        <f>SUM('입력표(사립)'!V663:Y663)</f>
        <v>0</v>
      </c>
      <c r="M276" s="193">
        <f>SUM('입력표(사립)'!Z663)</f>
        <v>0</v>
      </c>
      <c r="N276" s="218">
        <f>SUM('입력표(사립)'!AA663)</f>
        <v>0</v>
      </c>
      <c r="O276" s="218">
        <f>SUM('입력표(사립)'!AB663)</f>
        <v>0</v>
      </c>
      <c r="P276" s="218">
        <f>SUM('입력표(사립)'!AC663)</f>
        <v>0</v>
      </c>
      <c r="Q276" s="345">
        <f>SUM('입력표(사립)'!AD663)</f>
        <v>0</v>
      </c>
    </row>
    <row r="277" spans="2:17" x14ac:dyDescent="0.3">
      <c r="B277" s="344">
        <f>'입력표(사립)'!A664</f>
        <v>271</v>
      </c>
      <c r="C277" s="197">
        <f>'입력표(사립)'!B664</f>
        <v>0</v>
      </c>
      <c r="D277" s="197">
        <f>'입력표(사립)'!C664</f>
        <v>0</v>
      </c>
      <c r="E277" s="197">
        <f>'입력표(사립)'!D664</f>
        <v>0</v>
      </c>
      <c r="F277" s="223">
        <f>'입력표(사립)'!E664</f>
        <v>0</v>
      </c>
      <c r="G277" s="406" t="str">
        <f t="shared" si="5"/>
        <v>E</v>
      </c>
      <c r="H277" s="378">
        <f>SUM(I277:Q277)</f>
        <v>0</v>
      </c>
      <c r="I277" s="226">
        <f>SUM('입력표(사립)'!F664:K664)</f>
        <v>0</v>
      </c>
      <c r="J277" s="191">
        <f>SUM('입력표(사립)'!L664:O664)</f>
        <v>0</v>
      </c>
      <c r="K277" s="191">
        <f>SUM('입력표(사립)'!P664:U664)</f>
        <v>0</v>
      </c>
      <c r="L277" s="382">
        <f>SUM('입력표(사립)'!V664:Y664)</f>
        <v>0</v>
      </c>
      <c r="M277" s="193">
        <f>SUM('입력표(사립)'!Z664)</f>
        <v>0</v>
      </c>
      <c r="N277" s="218">
        <f>SUM('입력표(사립)'!AA664)</f>
        <v>0</v>
      </c>
      <c r="O277" s="218">
        <f>SUM('입력표(사립)'!AB664)</f>
        <v>0</v>
      </c>
      <c r="P277" s="218">
        <f>SUM('입력표(사립)'!AC664)</f>
        <v>0</v>
      </c>
      <c r="Q277" s="345">
        <f>SUM('입력표(사립)'!AD664)</f>
        <v>0</v>
      </c>
    </row>
    <row r="278" spans="2:17" x14ac:dyDescent="0.3">
      <c r="B278" s="344">
        <f>'입력표(사립)'!A665</f>
        <v>272</v>
      </c>
      <c r="C278" s="197">
        <f>'입력표(사립)'!B665</f>
        <v>0</v>
      </c>
      <c r="D278" s="197">
        <f>'입력표(사립)'!C665</f>
        <v>0</v>
      </c>
      <c r="E278" s="197">
        <f>'입력표(사립)'!D665</f>
        <v>0</v>
      </c>
      <c r="F278" s="223">
        <f>'입력표(사립)'!E665</f>
        <v>0</v>
      </c>
      <c r="G278" s="406" t="str">
        <f t="shared" si="5"/>
        <v>E</v>
      </c>
      <c r="H278" s="378">
        <f>SUM(I278:Q278)</f>
        <v>0</v>
      </c>
      <c r="I278" s="226">
        <f>SUM('입력표(사립)'!F665:K665)</f>
        <v>0</v>
      </c>
      <c r="J278" s="191">
        <f>SUM('입력표(사립)'!L665:O665)</f>
        <v>0</v>
      </c>
      <c r="K278" s="191">
        <f>SUM('입력표(사립)'!P665:U665)</f>
        <v>0</v>
      </c>
      <c r="L278" s="382">
        <f>SUM('입력표(사립)'!V665:Y665)</f>
        <v>0</v>
      </c>
      <c r="M278" s="193">
        <f>SUM('입력표(사립)'!Z665)</f>
        <v>0</v>
      </c>
      <c r="N278" s="218">
        <f>SUM('입력표(사립)'!AA665)</f>
        <v>0</v>
      </c>
      <c r="O278" s="218">
        <f>SUM('입력표(사립)'!AB665)</f>
        <v>0</v>
      </c>
      <c r="P278" s="218">
        <f>SUM('입력표(사립)'!AC665)</f>
        <v>0</v>
      </c>
      <c r="Q278" s="345">
        <f>SUM('입력표(사립)'!AD665)</f>
        <v>0</v>
      </c>
    </row>
    <row r="279" spans="2:17" x14ac:dyDescent="0.3">
      <c r="B279" s="344">
        <f>'입력표(사립)'!A666</f>
        <v>273</v>
      </c>
      <c r="C279" s="197">
        <f>'입력표(사립)'!B666</f>
        <v>0</v>
      </c>
      <c r="D279" s="197">
        <f>'입력표(사립)'!C666</f>
        <v>0</v>
      </c>
      <c r="E279" s="197">
        <f>'입력표(사립)'!D666</f>
        <v>0</v>
      </c>
      <c r="F279" s="223">
        <f>'입력표(사립)'!E666</f>
        <v>0</v>
      </c>
      <c r="G279" s="406" t="str">
        <f t="shared" si="5"/>
        <v>E</v>
      </c>
      <c r="H279" s="378">
        <f>SUM(I279:Q279)</f>
        <v>0</v>
      </c>
      <c r="I279" s="226">
        <f>SUM('입력표(사립)'!F666:K666)</f>
        <v>0</v>
      </c>
      <c r="J279" s="191">
        <f>SUM('입력표(사립)'!L666:O666)</f>
        <v>0</v>
      </c>
      <c r="K279" s="191">
        <f>SUM('입력표(사립)'!P666:U666)</f>
        <v>0</v>
      </c>
      <c r="L279" s="382">
        <f>SUM('입력표(사립)'!V666:Y666)</f>
        <v>0</v>
      </c>
      <c r="M279" s="193">
        <f>SUM('입력표(사립)'!Z666)</f>
        <v>0</v>
      </c>
      <c r="N279" s="218">
        <f>SUM('입력표(사립)'!AA666)</f>
        <v>0</v>
      </c>
      <c r="O279" s="218">
        <f>SUM('입력표(사립)'!AB666)</f>
        <v>0</v>
      </c>
      <c r="P279" s="218">
        <f>SUM('입력표(사립)'!AC666)</f>
        <v>0</v>
      </c>
      <c r="Q279" s="345">
        <f>SUM('입력표(사립)'!AD666)</f>
        <v>0</v>
      </c>
    </row>
    <row r="280" spans="2:17" x14ac:dyDescent="0.3">
      <c r="B280" s="344">
        <f>'입력표(사립)'!A667</f>
        <v>274</v>
      </c>
      <c r="C280" s="197">
        <f>'입력표(사립)'!B667</f>
        <v>0</v>
      </c>
      <c r="D280" s="197">
        <f>'입력표(사립)'!C667</f>
        <v>0</v>
      </c>
      <c r="E280" s="197">
        <f>'입력표(사립)'!D667</f>
        <v>0</v>
      </c>
      <c r="F280" s="223">
        <f>'입력표(사립)'!E667</f>
        <v>0</v>
      </c>
      <c r="G280" s="406" t="str">
        <f t="shared" si="5"/>
        <v>E</v>
      </c>
      <c r="H280" s="378">
        <f>SUM(I280:Q280)</f>
        <v>0</v>
      </c>
      <c r="I280" s="226">
        <f>SUM('입력표(사립)'!F667:K667)</f>
        <v>0</v>
      </c>
      <c r="J280" s="191">
        <f>SUM('입력표(사립)'!L667:O667)</f>
        <v>0</v>
      </c>
      <c r="K280" s="191">
        <f>SUM('입력표(사립)'!P667:U667)</f>
        <v>0</v>
      </c>
      <c r="L280" s="382">
        <f>SUM('입력표(사립)'!V667:Y667)</f>
        <v>0</v>
      </c>
      <c r="M280" s="193">
        <f>SUM('입력표(사립)'!Z667)</f>
        <v>0</v>
      </c>
      <c r="N280" s="218">
        <f>SUM('입력표(사립)'!AA667)</f>
        <v>0</v>
      </c>
      <c r="O280" s="218">
        <f>SUM('입력표(사립)'!AB667)</f>
        <v>0</v>
      </c>
      <c r="P280" s="218">
        <f>SUM('입력표(사립)'!AC667)</f>
        <v>0</v>
      </c>
      <c r="Q280" s="345">
        <f>SUM('입력표(사립)'!AD667)</f>
        <v>0</v>
      </c>
    </row>
    <row r="281" spans="2:17" x14ac:dyDescent="0.3">
      <c r="B281" s="344">
        <f>'입력표(사립)'!A668</f>
        <v>275</v>
      </c>
      <c r="C281" s="197">
        <f>'입력표(사립)'!B668</f>
        <v>0</v>
      </c>
      <c r="D281" s="197">
        <f>'입력표(사립)'!C668</f>
        <v>0</v>
      </c>
      <c r="E281" s="197">
        <f>'입력표(사립)'!D668</f>
        <v>0</v>
      </c>
      <c r="F281" s="223">
        <f>'입력표(사립)'!E668</f>
        <v>0</v>
      </c>
      <c r="G281" s="406" t="str">
        <f t="shared" si="5"/>
        <v>E</v>
      </c>
      <c r="H281" s="378">
        <f>SUM(I281:Q281)</f>
        <v>0</v>
      </c>
      <c r="I281" s="226">
        <f>SUM('입력표(사립)'!F668:K668)</f>
        <v>0</v>
      </c>
      <c r="J281" s="191">
        <f>SUM('입력표(사립)'!L668:O668)</f>
        <v>0</v>
      </c>
      <c r="K281" s="191">
        <f>SUM('입력표(사립)'!P668:U668)</f>
        <v>0</v>
      </c>
      <c r="L281" s="382">
        <f>SUM('입력표(사립)'!V668:Y668)</f>
        <v>0</v>
      </c>
      <c r="M281" s="193">
        <f>SUM('입력표(사립)'!Z668)</f>
        <v>0</v>
      </c>
      <c r="N281" s="218">
        <f>SUM('입력표(사립)'!AA668)</f>
        <v>0</v>
      </c>
      <c r="O281" s="218">
        <f>SUM('입력표(사립)'!AB668)</f>
        <v>0</v>
      </c>
      <c r="P281" s="218">
        <f>SUM('입력표(사립)'!AC668)</f>
        <v>0</v>
      </c>
      <c r="Q281" s="345">
        <f>SUM('입력표(사립)'!AD668)</f>
        <v>0</v>
      </c>
    </row>
    <row r="282" spans="2:17" x14ac:dyDescent="0.3">
      <c r="B282" s="344">
        <f>'입력표(사립)'!A669</f>
        <v>276</v>
      </c>
      <c r="C282" s="197">
        <f>'입력표(사립)'!B669</f>
        <v>0</v>
      </c>
      <c r="D282" s="197">
        <f>'입력표(사립)'!C669</f>
        <v>0</v>
      </c>
      <c r="E282" s="197">
        <f>'입력표(사립)'!D669</f>
        <v>0</v>
      </c>
      <c r="F282" s="223">
        <f>'입력표(사립)'!E669</f>
        <v>0</v>
      </c>
      <c r="G282" s="406" t="str">
        <f t="shared" si="5"/>
        <v>E</v>
      </c>
      <c r="H282" s="378">
        <f>SUM(I282:Q282)</f>
        <v>0</v>
      </c>
      <c r="I282" s="226">
        <f>SUM('입력표(사립)'!F669:K669)</f>
        <v>0</v>
      </c>
      <c r="J282" s="191">
        <f>SUM('입력표(사립)'!L669:O669)</f>
        <v>0</v>
      </c>
      <c r="K282" s="191">
        <f>SUM('입력표(사립)'!P669:U669)</f>
        <v>0</v>
      </c>
      <c r="L282" s="382">
        <f>SUM('입력표(사립)'!V669:Y669)</f>
        <v>0</v>
      </c>
      <c r="M282" s="193">
        <f>SUM('입력표(사립)'!Z669)</f>
        <v>0</v>
      </c>
      <c r="N282" s="218">
        <f>SUM('입력표(사립)'!AA669)</f>
        <v>0</v>
      </c>
      <c r="O282" s="218">
        <f>SUM('입력표(사립)'!AB669)</f>
        <v>0</v>
      </c>
      <c r="P282" s="218">
        <f>SUM('입력표(사립)'!AC669)</f>
        <v>0</v>
      </c>
      <c r="Q282" s="345">
        <f>SUM('입력표(사립)'!AD669)</f>
        <v>0</v>
      </c>
    </row>
    <row r="283" spans="2:17" x14ac:dyDescent="0.3">
      <c r="B283" s="344">
        <f>'입력표(사립)'!A670</f>
        <v>277</v>
      </c>
      <c r="C283" s="197">
        <f>'입력표(사립)'!B670</f>
        <v>0</v>
      </c>
      <c r="D283" s="197">
        <f>'입력표(사립)'!C670</f>
        <v>0</v>
      </c>
      <c r="E283" s="197">
        <f>'입력표(사립)'!D670</f>
        <v>0</v>
      </c>
      <c r="F283" s="223">
        <f>'입력표(사립)'!E670</f>
        <v>0</v>
      </c>
      <c r="G283" s="406" t="str">
        <f t="shared" si="5"/>
        <v>E</v>
      </c>
      <c r="H283" s="378">
        <f>SUM(I283:Q283)</f>
        <v>0</v>
      </c>
      <c r="I283" s="226">
        <f>SUM('입력표(사립)'!F670:K670)</f>
        <v>0</v>
      </c>
      <c r="J283" s="191">
        <f>SUM('입력표(사립)'!L670:O670)</f>
        <v>0</v>
      </c>
      <c r="K283" s="191">
        <f>SUM('입력표(사립)'!P670:U670)</f>
        <v>0</v>
      </c>
      <c r="L283" s="382">
        <f>SUM('입력표(사립)'!V670:Y670)</f>
        <v>0</v>
      </c>
      <c r="M283" s="193">
        <f>SUM('입력표(사립)'!Z670)</f>
        <v>0</v>
      </c>
      <c r="N283" s="218">
        <f>SUM('입력표(사립)'!AA670)</f>
        <v>0</v>
      </c>
      <c r="O283" s="218">
        <f>SUM('입력표(사립)'!AB670)</f>
        <v>0</v>
      </c>
      <c r="P283" s="218">
        <f>SUM('입력표(사립)'!AC670)</f>
        <v>0</v>
      </c>
      <c r="Q283" s="345">
        <f>SUM('입력표(사립)'!AD670)</f>
        <v>0</v>
      </c>
    </row>
    <row r="284" spans="2:17" x14ac:dyDescent="0.3">
      <c r="B284" s="344">
        <f>'입력표(사립)'!A671</f>
        <v>278</v>
      </c>
      <c r="C284" s="197">
        <f>'입력표(사립)'!B671</f>
        <v>0</v>
      </c>
      <c r="D284" s="197">
        <f>'입력표(사립)'!C671</f>
        <v>0</v>
      </c>
      <c r="E284" s="197">
        <f>'입력표(사립)'!D671</f>
        <v>0</v>
      </c>
      <c r="F284" s="223">
        <f>'입력표(사립)'!E671</f>
        <v>0</v>
      </c>
      <c r="G284" s="406" t="str">
        <f t="shared" si="5"/>
        <v>E</v>
      </c>
      <c r="H284" s="378">
        <f>SUM(I284:Q284)</f>
        <v>0</v>
      </c>
      <c r="I284" s="226">
        <f>SUM('입력표(사립)'!F671:K671)</f>
        <v>0</v>
      </c>
      <c r="J284" s="191">
        <f>SUM('입력표(사립)'!L671:O671)</f>
        <v>0</v>
      </c>
      <c r="K284" s="191">
        <f>SUM('입력표(사립)'!P671:U671)</f>
        <v>0</v>
      </c>
      <c r="L284" s="382">
        <f>SUM('입력표(사립)'!V671:Y671)</f>
        <v>0</v>
      </c>
      <c r="M284" s="193">
        <f>SUM('입력표(사립)'!Z671)</f>
        <v>0</v>
      </c>
      <c r="N284" s="218">
        <f>SUM('입력표(사립)'!AA671)</f>
        <v>0</v>
      </c>
      <c r="O284" s="218">
        <f>SUM('입력표(사립)'!AB671)</f>
        <v>0</v>
      </c>
      <c r="P284" s="218">
        <f>SUM('입력표(사립)'!AC671)</f>
        <v>0</v>
      </c>
      <c r="Q284" s="345">
        <f>SUM('입력표(사립)'!AD671)</f>
        <v>0</v>
      </c>
    </row>
    <row r="285" spans="2:17" x14ac:dyDescent="0.3">
      <c r="B285" s="344">
        <f>'입력표(사립)'!A672</f>
        <v>279</v>
      </c>
      <c r="C285" s="197">
        <f>'입력표(사립)'!B672</f>
        <v>0</v>
      </c>
      <c r="D285" s="197">
        <f>'입력표(사립)'!C672</f>
        <v>0</v>
      </c>
      <c r="E285" s="197">
        <f>'입력표(사립)'!D672</f>
        <v>0</v>
      </c>
      <c r="F285" s="223">
        <f>'입력표(사립)'!E672</f>
        <v>0</v>
      </c>
      <c r="G285" s="406" t="str">
        <f t="shared" si="5"/>
        <v>E</v>
      </c>
      <c r="H285" s="378">
        <f>SUM(I285:Q285)</f>
        <v>0</v>
      </c>
      <c r="I285" s="226">
        <f>SUM('입력표(사립)'!F672:K672)</f>
        <v>0</v>
      </c>
      <c r="J285" s="191">
        <f>SUM('입력표(사립)'!L672:O672)</f>
        <v>0</v>
      </c>
      <c r="K285" s="191">
        <f>SUM('입력표(사립)'!P672:U672)</f>
        <v>0</v>
      </c>
      <c r="L285" s="382">
        <f>SUM('입력표(사립)'!V672:Y672)</f>
        <v>0</v>
      </c>
      <c r="M285" s="193">
        <f>SUM('입력표(사립)'!Z672)</f>
        <v>0</v>
      </c>
      <c r="N285" s="218">
        <f>SUM('입력표(사립)'!AA672)</f>
        <v>0</v>
      </c>
      <c r="O285" s="218">
        <f>SUM('입력표(사립)'!AB672)</f>
        <v>0</v>
      </c>
      <c r="P285" s="218">
        <f>SUM('입력표(사립)'!AC672)</f>
        <v>0</v>
      </c>
      <c r="Q285" s="345">
        <f>SUM('입력표(사립)'!AD672)</f>
        <v>0</v>
      </c>
    </row>
    <row r="286" spans="2:17" x14ac:dyDescent="0.3">
      <c r="B286" s="344">
        <f>'입력표(사립)'!A673</f>
        <v>280</v>
      </c>
      <c r="C286" s="197">
        <f>'입력표(사립)'!B673</f>
        <v>0</v>
      </c>
      <c r="D286" s="197">
        <f>'입력표(사립)'!C673</f>
        <v>0</v>
      </c>
      <c r="E286" s="197">
        <f>'입력표(사립)'!D673</f>
        <v>0</v>
      </c>
      <c r="F286" s="223">
        <f>'입력표(사립)'!E673</f>
        <v>0</v>
      </c>
      <c r="G286" s="406" t="str">
        <f t="shared" si="5"/>
        <v>E</v>
      </c>
      <c r="H286" s="378">
        <f>SUM(I286:Q286)</f>
        <v>0</v>
      </c>
      <c r="I286" s="226">
        <f>SUM('입력표(사립)'!F673:K673)</f>
        <v>0</v>
      </c>
      <c r="J286" s="191">
        <f>SUM('입력표(사립)'!L673:O673)</f>
        <v>0</v>
      </c>
      <c r="K286" s="191">
        <f>SUM('입력표(사립)'!P673:U673)</f>
        <v>0</v>
      </c>
      <c r="L286" s="382">
        <f>SUM('입력표(사립)'!V673:Y673)</f>
        <v>0</v>
      </c>
      <c r="M286" s="193">
        <f>SUM('입력표(사립)'!Z673)</f>
        <v>0</v>
      </c>
      <c r="N286" s="218">
        <f>SUM('입력표(사립)'!AA673)</f>
        <v>0</v>
      </c>
      <c r="O286" s="218">
        <f>SUM('입력표(사립)'!AB673)</f>
        <v>0</v>
      </c>
      <c r="P286" s="218">
        <f>SUM('입력표(사립)'!AC673)</f>
        <v>0</v>
      </c>
      <c r="Q286" s="345">
        <f>SUM('입력표(사립)'!AD673)</f>
        <v>0</v>
      </c>
    </row>
    <row r="287" spans="2:17" x14ac:dyDescent="0.3">
      <c r="B287" s="344">
        <f>'입력표(사립)'!A674</f>
        <v>281</v>
      </c>
      <c r="C287" s="197">
        <f>'입력표(사립)'!B674</f>
        <v>0</v>
      </c>
      <c r="D287" s="197">
        <f>'입력표(사립)'!C674</f>
        <v>0</v>
      </c>
      <c r="E287" s="197">
        <f>'입력표(사립)'!D674</f>
        <v>0</v>
      </c>
      <c r="F287" s="223">
        <f>'입력표(사립)'!E674</f>
        <v>0</v>
      </c>
      <c r="G287" s="406" t="str">
        <f t="shared" si="5"/>
        <v>E</v>
      </c>
      <c r="H287" s="378">
        <f>SUM(I287:Q287)</f>
        <v>0</v>
      </c>
      <c r="I287" s="226">
        <f>SUM('입력표(사립)'!F674:K674)</f>
        <v>0</v>
      </c>
      <c r="J287" s="191">
        <f>SUM('입력표(사립)'!L674:O674)</f>
        <v>0</v>
      </c>
      <c r="K287" s="191">
        <f>SUM('입력표(사립)'!P674:U674)</f>
        <v>0</v>
      </c>
      <c r="L287" s="382">
        <f>SUM('입력표(사립)'!V674:Y674)</f>
        <v>0</v>
      </c>
      <c r="M287" s="193">
        <f>SUM('입력표(사립)'!Z674)</f>
        <v>0</v>
      </c>
      <c r="N287" s="218">
        <f>SUM('입력표(사립)'!AA674)</f>
        <v>0</v>
      </c>
      <c r="O287" s="218">
        <f>SUM('입력표(사립)'!AB674)</f>
        <v>0</v>
      </c>
      <c r="P287" s="218">
        <f>SUM('입력표(사립)'!AC674)</f>
        <v>0</v>
      </c>
      <c r="Q287" s="345">
        <f>SUM('입력표(사립)'!AD674)</f>
        <v>0</v>
      </c>
    </row>
    <row r="288" spans="2:17" x14ac:dyDescent="0.3">
      <c r="B288" s="344">
        <f>'입력표(사립)'!A675</f>
        <v>282</v>
      </c>
      <c r="C288" s="197">
        <f>'입력표(사립)'!B675</f>
        <v>0</v>
      </c>
      <c r="D288" s="197">
        <f>'입력표(사립)'!C675</f>
        <v>0</v>
      </c>
      <c r="E288" s="197">
        <f>'입력표(사립)'!D675</f>
        <v>0</v>
      </c>
      <c r="F288" s="223">
        <f>'입력표(사립)'!E675</f>
        <v>0</v>
      </c>
      <c r="G288" s="406" t="str">
        <f t="shared" si="5"/>
        <v>E</v>
      </c>
      <c r="H288" s="378">
        <f>SUM(I288:Q288)</f>
        <v>0</v>
      </c>
      <c r="I288" s="226">
        <f>SUM('입력표(사립)'!F675:K675)</f>
        <v>0</v>
      </c>
      <c r="J288" s="191">
        <f>SUM('입력표(사립)'!L675:O675)</f>
        <v>0</v>
      </c>
      <c r="K288" s="191">
        <f>SUM('입력표(사립)'!P675:U675)</f>
        <v>0</v>
      </c>
      <c r="L288" s="382">
        <f>SUM('입력표(사립)'!V675:Y675)</f>
        <v>0</v>
      </c>
      <c r="M288" s="193">
        <f>SUM('입력표(사립)'!Z675)</f>
        <v>0</v>
      </c>
      <c r="N288" s="218">
        <f>SUM('입력표(사립)'!AA675)</f>
        <v>0</v>
      </c>
      <c r="O288" s="218">
        <f>SUM('입력표(사립)'!AB675)</f>
        <v>0</v>
      </c>
      <c r="P288" s="218">
        <f>SUM('입력표(사립)'!AC675)</f>
        <v>0</v>
      </c>
      <c r="Q288" s="345">
        <f>SUM('입력표(사립)'!AD675)</f>
        <v>0</v>
      </c>
    </row>
    <row r="289" spans="2:17" x14ac:dyDescent="0.3">
      <c r="B289" s="344">
        <f>'입력표(사립)'!A676</f>
        <v>283</v>
      </c>
      <c r="C289" s="197">
        <f>'입력표(사립)'!B676</f>
        <v>0</v>
      </c>
      <c r="D289" s="197">
        <f>'입력표(사립)'!C676</f>
        <v>0</v>
      </c>
      <c r="E289" s="197">
        <f>'입력표(사립)'!D676</f>
        <v>0</v>
      </c>
      <c r="F289" s="223">
        <f>'입력표(사립)'!E676</f>
        <v>0</v>
      </c>
      <c r="G289" s="406" t="str">
        <f t="shared" si="5"/>
        <v>E</v>
      </c>
      <c r="H289" s="378">
        <f>SUM(I289:Q289)</f>
        <v>0</v>
      </c>
      <c r="I289" s="226">
        <f>SUM('입력표(사립)'!F676:K676)</f>
        <v>0</v>
      </c>
      <c r="J289" s="191">
        <f>SUM('입력표(사립)'!L676:O676)</f>
        <v>0</v>
      </c>
      <c r="K289" s="191">
        <f>SUM('입력표(사립)'!P676:U676)</f>
        <v>0</v>
      </c>
      <c r="L289" s="382">
        <f>SUM('입력표(사립)'!V676:Y676)</f>
        <v>0</v>
      </c>
      <c r="M289" s="193">
        <f>SUM('입력표(사립)'!Z676)</f>
        <v>0</v>
      </c>
      <c r="N289" s="218">
        <f>SUM('입력표(사립)'!AA676)</f>
        <v>0</v>
      </c>
      <c r="O289" s="218">
        <f>SUM('입력표(사립)'!AB676)</f>
        <v>0</v>
      </c>
      <c r="P289" s="218">
        <f>SUM('입력표(사립)'!AC676)</f>
        <v>0</v>
      </c>
      <c r="Q289" s="345">
        <f>SUM('입력표(사립)'!AD676)</f>
        <v>0</v>
      </c>
    </row>
    <row r="290" spans="2:17" x14ac:dyDescent="0.3">
      <c r="B290" s="344">
        <f>'입력표(사립)'!A677</f>
        <v>284</v>
      </c>
      <c r="C290" s="197">
        <f>'입력표(사립)'!B677</f>
        <v>0</v>
      </c>
      <c r="D290" s="197">
        <f>'입력표(사립)'!C677</f>
        <v>0</v>
      </c>
      <c r="E290" s="197">
        <f>'입력표(사립)'!D677</f>
        <v>0</v>
      </c>
      <c r="F290" s="223">
        <f>'입력표(사립)'!E677</f>
        <v>0</v>
      </c>
      <c r="G290" s="406" t="str">
        <f t="shared" si="5"/>
        <v>E</v>
      </c>
      <c r="H290" s="378">
        <f>SUM(I290:Q290)</f>
        <v>0</v>
      </c>
      <c r="I290" s="226">
        <f>SUM('입력표(사립)'!F677:K677)</f>
        <v>0</v>
      </c>
      <c r="J290" s="191">
        <f>SUM('입력표(사립)'!L677:O677)</f>
        <v>0</v>
      </c>
      <c r="K290" s="191">
        <f>SUM('입력표(사립)'!P677:U677)</f>
        <v>0</v>
      </c>
      <c r="L290" s="382">
        <f>SUM('입력표(사립)'!V677:Y677)</f>
        <v>0</v>
      </c>
      <c r="M290" s="193">
        <f>SUM('입력표(사립)'!Z677)</f>
        <v>0</v>
      </c>
      <c r="N290" s="218">
        <f>SUM('입력표(사립)'!AA677)</f>
        <v>0</v>
      </c>
      <c r="O290" s="218">
        <f>SUM('입력표(사립)'!AB677)</f>
        <v>0</v>
      </c>
      <c r="P290" s="218">
        <f>SUM('입력표(사립)'!AC677)</f>
        <v>0</v>
      </c>
      <c r="Q290" s="345">
        <f>SUM('입력표(사립)'!AD677)</f>
        <v>0</v>
      </c>
    </row>
    <row r="291" spans="2:17" x14ac:dyDescent="0.3">
      <c r="B291" s="344">
        <f>'입력표(사립)'!A678</f>
        <v>285</v>
      </c>
      <c r="C291" s="197">
        <f>'입력표(사립)'!B678</f>
        <v>0</v>
      </c>
      <c r="D291" s="197">
        <f>'입력표(사립)'!C678</f>
        <v>0</v>
      </c>
      <c r="E291" s="197">
        <f>'입력표(사립)'!D678</f>
        <v>0</v>
      </c>
      <c r="F291" s="223">
        <f>'입력표(사립)'!E678</f>
        <v>0</v>
      </c>
      <c r="G291" s="406" t="str">
        <f t="shared" si="5"/>
        <v>E</v>
      </c>
      <c r="H291" s="378">
        <f>SUM(I291:Q291)</f>
        <v>0</v>
      </c>
      <c r="I291" s="226">
        <f>SUM('입력표(사립)'!F678:K678)</f>
        <v>0</v>
      </c>
      <c r="J291" s="191">
        <f>SUM('입력표(사립)'!L678:O678)</f>
        <v>0</v>
      </c>
      <c r="K291" s="191">
        <f>SUM('입력표(사립)'!P678:U678)</f>
        <v>0</v>
      </c>
      <c r="L291" s="382">
        <f>SUM('입력표(사립)'!V678:Y678)</f>
        <v>0</v>
      </c>
      <c r="M291" s="193">
        <f>SUM('입력표(사립)'!Z678)</f>
        <v>0</v>
      </c>
      <c r="N291" s="218">
        <f>SUM('입력표(사립)'!AA678)</f>
        <v>0</v>
      </c>
      <c r="O291" s="218">
        <f>SUM('입력표(사립)'!AB678)</f>
        <v>0</v>
      </c>
      <c r="P291" s="218">
        <f>SUM('입력표(사립)'!AC678)</f>
        <v>0</v>
      </c>
      <c r="Q291" s="345">
        <f>SUM('입력표(사립)'!AD678)</f>
        <v>0</v>
      </c>
    </row>
    <row r="292" spans="2:17" x14ac:dyDescent="0.3">
      <c r="B292" s="344">
        <f>'입력표(사립)'!A679</f>
        <v>286</v>
      </c>
      <c r="C292" s="197">
        <f>'입력표(사립)'!B679</f>
        <v>0</v>
      </c>
      <c r="D292" s="197">
        <f>'입력표(사립)'!C679</f>
        <v>0</v>
      </c>
      <c r="E292" s="197">
        <f>'입력표(사립)'!D679</f>
        <v>0</v>
      </c>
      <c r="F292" s="223">
        <f>'입력표(사립)'!E679</f>
        <v>0</v>
      </c>
      <c r="G292" s="406" t="str">
        <f t="shared" si="5"/>
        <v>E</v>
      </c>
      <c r="H292" s="378">
        <f>SUM(I292:Q292)</f>
        <v>0</v>
      </c>
      <c r="I292" s="226">
        <f>SUM('입력표(사립)'!F679:K679)</f>
        <v>0</v>
      </c>
      <c r="J292" s="191">
        <f>SUM('입력표(사립)'!L679:O679)</f>
        <v>0</v>
      </c>
      <c r="K292" s="191">
        <f>SUM('입력표(사립)'!P679:U679)</f>
        <v>0</v>
      </c>
      <c r="L292" s="382">
        <f>SUM('입력표(사립)'!V679:Y679)</f>
        <v>0</v>
      </c>
      <c r="M292" s="193">
        <f>SUM('입력표(사립)'!Z679)</f>
        <v>0</v>
      </c>
      <c r="N292" s="218">
        <f>SUM('입력표(사립)'!AA679)</f>
        <v>0</v>
      </c>
      <c r="O292" s="218">
        <f>SUM('입력표(사립)'!AB679)</f>
        <v>0</v>
      </c>
      <c r="P292" s="218">
        <f>SUM('입력표(사립)'!AC679)</f>
        <v>0</v>
      </c>
      <c r="Q292" s="345">
        <f>SUM('입력표(사립)'!AD679)</f>
        <v>0</v>
      </c>
    </row>
    <row r="293" spans="2:17" x14ac:dyDescent="0.3">
      <c r="B293" s="344">
        <f>'입력표(사립)'!A680</f>
        <v>287</v>
      </c>
      <c r="C293" s="197">
        <f>'입력표(사립)'!B680</f>
        <v>0</v>
      </c>
      <c r="D293" s="197">
        <f>'입력표(사립)'!C680</f>
        <v>0</v>
      </c>
      <c r="E293" s="197">
        <f>'입력표(사립)'!D680</f>
        <v>0</v>
      </c>
      <c r="F293" s="223">
        <f>'입력표(사립)'!E680</f>
        <v>0</v>
      </c>
      <c r="G293" s="406" t="str">
        <f t="shared" si="5"/>
        <v>E</v>
      </c>
      <c r="H293" s="378">
        <f>SUM(I293:Q293)</f>
        <v>0</v>
      </c>
      <c r="I293" s="226">
        <f>SUM('입력표(사립)'!F680:K680)</f>
        <v>0</v>
      </c>
      <c r="J293" s="191">
        <f>SUM('입력표(사립)'!L680:O680)</f>
        <v>0</v>
      </c>
      <c r="K293" s="191">
        <f>SUM('입력표(사립)'!P680:U680)</f>
        <v>0</v>
      </c>
      <c r="L293" s="382">
        <f>SUM('입력표(사립)'!V680:Y680)</f>
        <v>0</v>
      </c>
      <c r="M293" s="193">
        <f>SUM('입력표(사립)'!Z680)</f>
        <v>0</v>
      </c>
      <c r="N293" s="218">
        <f>SUM('입력표(사립)'!AA680)</f>
        <v>0</v>
      </c>
      <c r="O293" s="218">
        <f>SUM('입력표(사립)'!AB680)</f>
        <v>0</v>
      </c>
      <c r="P293" s="218">
        <f>SUM('입력표(사립)'!AC680)</f>
        <v>0</v>
      </c>
      <c r="Q293" s="345">
        <f>SUM('입력표(사립)'!AD680)</f>
        <v>0</v>
      </c>
    </row>
    <row r="294" spans="2:17" x14ac:dyDescent="0.3">
      <c r="B294" s="344">
        <f>'입력표(사립)'!A681</f>
        <v>288</v>
      </c>
      <c r="C294" s="197">
        <f>'입력표(사립)'!B681</f>
        <v>0</v>
      </c>
      <c r="D294" s="197">
        <f>'입력표(사립)'!C681</f>
        <v>0</v>
      </c>
      <c r="E294" s="197">
        <f>'입력표(사립)'!D681</f>
        <v>0</v>
      </c>
      <c r="F294" s="223">
        <f>'입력표(사립)'!E681</f>
        <v>0</v>
      </c>
      <c r="G294" s="406" t="str">
        <f t="shared" si="5"/>
        <v>E</v>
      </c>
      <c r="H294" s="378">
        <f>SUM(I294:Q294)</f>
        <v>0</v>
      </c>
      <c r="I294" s="226">
        <f>SUM('입력표(사립)'!F681:K681)</f>
        <v>0</v>
      </c>
      <c r="J294" s="191">
        <f>SUM('입력표(사립)'!L681:O681)</f>
        <v>0</v>
      </c>
      <c r="K294" s="191">
        <f>SUM('입력표(사립)'!P681:U681)</f>
        <v>0</v>
      </c>
      <c r="L294" s="382">
        <f>SUM('입력표(사립)'!V681:Y681)</f>
        <v>0</v>
      </c>
      <c r="M294" s="193">
        <f>SUM('입력표(사립)'!Z681)</f>
        <v>0</v>
      </c>
      <c r="N294" s="218">
        <f>SUM('입력표(사립)'!AA681)</f>
        <v>0</v>
      </c>
      <c r="O294" s="218">
        <f>SUM('입력표(사립)'!AB681)</f>
        <v>0</v>
      </c>
      <c r="P294" s="218">
        <f>SUM('입력표(사립)'!AC681)</f>
        <v>0</v>
      </c>
      <c r="Q294" s="345">
        <f>SUM('입력표(사립)'!AD681)</f>
        <v>0</v>
      </c>
    </row>
    <row r="295" spans="2:17" x14ac:dyDescent="0.3">
      <c r="B295" s="344">
        <f>'입력표(사립)'!A682</f>
        <v>289</v>
      </c>
      <c r="C295" s="197">
        <f>'입력표(사립)'!B682</f>
        <v>0</v>
      </c>
      <c r="D295" s="197">
        <f>'입력표(사립)'!C682</f>
        <v>0</v>
      </c>
      <c r="E295" s="197">
        <f>'입력표(사립)'!D682</f>
        <v>0</v>
      </c>
      <c r="F295" s="223">
        <f>'입력표(사립)'!E682</f>
        <v>0</v>
      </c>
      <c r="G295" s="406" t="str">
        <f t="shared" si="5"/>
        <v>E</v>
      </c>
      <c r="H295" s="378">
        <f>SUM(I295:Q295)</f>
        <v>0</v>
      </c>
      <c r="I295" s="226">
        <f>SUM('입력표(사립)'!F682:K682)</f>
        <v>0</v>
      </c>
      <c r="J295" s="191">
        <f>SUM('입력표(사립)'!L682:O682)</f>
        <v>0</v>
      </c>
      <c r="K295" s="191">
        <f>SUM('입력표(사립)'!P682:U682)</f>
        <v>0</v>
      </c>
      <c r="L295" s="382">
        <f>SUM('입력표(사립)'!V682:Y682)</f>
        <v>0</v>
      </c>
      <c r="M295" s="193">
        <f>SUM('입력표(사립)'!Z682)</f>
        <v>0</v>
      </c>
      <c r="N295" s="218">
        <f>SUM('입력표(사립)'!AA682)</f>
        <v>0</v>
      </c>
      <c r="O295" s="218">
        <f>SUM('입력표(사립)'!AB682)</f>
        <v>0</v>
      </c>
      <c r="P295" s="218">
        <f>SUM('입력표(사립)'!AC682)</f>
        <v>0</v>
      </c>
      <c r="Q295" s="345">
        <f>SUM('입력표(사립)'!AD682)</f>
        <v>0</v>
      </c>
    </row>
    <row r="296" spans="2:17" x14ac:dyDescent="0.3">
      <c r="B296" s="344">
        <f>'입력표(사립)'!A683</f>
        <v>290</v>
      </c>
      <c r="C296" s="197">
        <f>'입력표(사립)'!B683</f>
        <v>0</v>
      </c>
      <c r="D296" s="197">
        <f>'입력표(사립)'!C683</f>
        <v>0</v>
      </c>
      <c r="E296" s="197">
        <f>'입력표(사립)'!D683</f>
        <v>0</v>
      </c>
      <c r="F296" s="223">
        <f>'입력표(사립)'!E683</f>
        <v>0</v>
      </c>
      <c r="G296" s="406" t="str">
        <f t="shared" si="5"/>
        <v>E</v>
      </c>
      <c r="H296" s="378">
        <f>SUM(I296:Q296)</f>
        <v>0</v>
      </c>
      <c r="I296" s="226">
        <f>SUM('입력표(사립)'!F683:K683)</f>
        <v>0</v>
      </c>
      <c r="J296" s="191">
        <f>SUM('입력표(사립)'!L683:O683)</f>
        <v>0</v>
      </c>
      <c r="K296" s="191">
        <f>SUM('입력표(사립)'!P683:U683)</f>
        <v>0</v>
      </c>
      <c r="L296" s="382">
        <f>SUM('입력표(사립)'!V683:Y683)</f>
        <v>0</v>
      </c>
      <c r="M296" s="193">
        <f>SUM('입력표(사립)'!Z683)</f>
        <v>0</v>
      </c>
      <c r="N296" s="218">
        <f>SUM('입력표(사립)'!AA683)</f>
        <v>0</v>
      </c>
      <c r="O296" s="218">
        <f>SUM('입력표(사립)'!AB683)</f>
        <v>0</v>
      </c>
      <c r="P296" s="218">
        <f>SUM('입력표(사립)'!AC683)</f>
        <v>0</v>
      </c>
      <c r="Q296" s="345">
        <f>SUM('입력표(사립)'!AD683)</f>
        <v>0</v>
      </c>
    </row>
    <row r="297" spans="2:17" x14ac:dyDescent="0.3">
      <c r="B297" s="344">
        <f>'입력표(사립)'!A684</f>
        <v>291</v>
      </c>
      <c r="C297" s="197">
        <f>'입력표(사립)'!B684</f>
        <v>0</v>
      </c>
      <c r="D297" s="197">
        <f>'입력표(사립)'!C684</f>
        <v>0</v>
      </c>
      <c r="E297" s="197">
        <f>'입력표(사립)'!D684</f>
        <v>0</v>
      </c>
      <c r="F297" s="223">
        <f>'입력표(사립)'!E684</f>
        <v>0</v>
      </c>
      <c r="G297" s="406" t="str">
        <f t="shared" si="5"/>
        <v>E</v>
      </c>
      <c r="H297" s="378">
        <f>SUM(I297:Q297)</f>
        <v>0</v>
      </c>
      <c r="I297" s="226">
        <f>SUM('입력표(사립)'!F684:K684)</f>
        <v>0</v>
      </c>
      <c r="J297" s="191">
        <f>SUM('입력표(사립)'!L684:O684)</f>
        <v>0</v>
      </c>
      <c r="K297" s="191">
        <f>SUM('입력표(사립)'!P684:U684)</f>
        <v>0</v>
      </c>
      <c r="L297" s="382">
        <f>SUM('입력표(사립)'!V684:Y684)</f>
        <v>0</v>
      </c>
      <c r="M297" s="193">
        <f>SUM('입력표(사립)'!Z684)</f>
        <v>0</v>
      </c>
      <c r="N297" s="218">
        <f>SUM('입력표(사립)'!AA684)</f>
        <v>0</v>
      </c>
      <c r="O297" s="218">
        <f>SUM('입력표(사립)'!AB684)</f>
        <v>0</v>
      </c>
      <c r="P297" s="218">
        <f>SUM('입력표(사립)'!AC684)</f>
        <v>0</v>
      </c>
      <c r="Q297" s="345">
        <f>SUM('입력표(사립)'!AD684)</f>
        <v>0</v>
      </c>
    </row>
    <row r="298" spans="2:17" x14ac:dyDescent="0.3">
      <c r="B298" s="344">
        <f>'입력표(사립)'!A685</f>
        <v>292</v>
      </c>
      <c r="C298" s="197">
        <f>'입력표(사립)'!B685</f>
        <v>0</v>
      </c>
      <c r="D298" s="197">
        <f>'입력표(사립)'!C685</f>
        <v>0</v>
      </c>
      <c r="E298" s="197">
        <f>'입력표(사립)'!D685</f>
        <v>0</v>
      </c>
      <c r="F298" s="223">
        <f>'입력표(사립)'!E685</f>
        <v>0</v>
      </c>
      <c r="G298" s="406" t="str">
        <f t="shared" si="5"/>
        <v>E</v>
      </c>
      <c r="H298" s="378">
        <f>SUM(I298:Q298)</f>
        <v>0</v>
      </c>
      <c r="I298" s="226">
        <f>SUM('입력표(사립)'!F685:K685)</f>
        <v>0</v>
      </c>
      <c r="J298" s="191">
        <f>SUM('입력표(사립)'!L685:O685)</f>
        <v>0</v>
      </c>
      <c r="K298" s="191">
        <f>SUM('입력표(사립)'!P685:U685)</f>
        <v>0</v>
      </c>
      <c r="L298" s="382">
        <f>SUM('입력표(사립)'!V685:Y685)</f>
        <v>0</v>
      </c>
      <c r="M298" s="193">
        <f>SUM('입력표(사립)'!Z685)</f>
        <v>0</v>
      </c>
      <c r="N298" s="218">
        <f>SUM('입력표(사립)'!AA685)</f>
        <v>0</v>
      </c>
      <c r="O298" s="218">
        <f>SUM('입력표(사립)'!AB685)</f>
        <v>0</v>
      </c>
      <c r="P298" s="218">
        <f>SUM('입력표(사립)'!AC685)</f>
        <v>0</v>
      </c>
      <c r="Q298" s="345">
        <f>SUM('입력표(사립)'!AD685)</f>
        <v>0</v>
      </c>
    </row>
    <row r="299" spans="2:17" x14ac:dyDescent="0.3">
      <c r="B299" s="344">
        <f>'입력표(사립)'!A686</f>
        <v>293</v>
      </c>
      <c r="C299" s="197">
        <f>'입력표(사립)'!B686</f>
        <v>0</v>
      </c>
      <c r="D299" s="197">
        <f>'입력표(사립)'!C686</f>
        <v>0</v>
      </c>
      <c r="E299" s="197">
        <f>'입력표(사립)'!D686</f>
        <v>0</v>
      </c>
      <c r="F299" s="223">
        <f>'입력표(사립)'!E686</f>
        <v>0</v>
      </c>
      <c r="G299" s="406" t="str">
        <f t="shared" si="5"/>
        <v>E</v>
      </c>
      <c r="H299" s="378">
        <f>SUM(I299:Q299)</f>
        <v>0</v>
      </c>
      <c r="I299" s="226">
        <f>SUM('입력표(사립)'!F686:K686)</f>
        <v>0</v>
      </c>
      <c r="J299" s="191">
        <f>SUM('입력표(사립)'!L686:O686)</f>
        <v>0</v>
      </c>
      <c r="K299" s="191">
        <f>SUM('입력표(사립)'!P686:U686)</f>
        <v>0</v>
      </c>
      <c r="L299" s="382">
        <f>SUM('입력표(사립)'!V686:Y686)</f>
        <v>0</v>
      </c>
      <c r="M299" s="193">
        <f>SUM('입력표(사립)'!Z686)</f>
        <v>0</v>
      </c>
      <c r="N299" s="218">
        <f>SUM('입력표(사립)'!AA686)</f>
        <v>0</v>
      </c>
      <c r="O299" s="218">
        <f>SUM('입력표(사립)'!AB686)</f>
        <v>0</v>
      </c>
      <c r="P299" s="218">
        <f>SUM('입력표(사립)'!AC686)</f>
        <v>0</v>
      </c>
      <c r="Q299" s="345">
        <f>SUM('입력표(사립)'!AD686)</f>
        <v>0</v>
      </c>
    </row>
    <row r="300" spans="2:17" x14ac:dyDescent="0.3">
      <c r="B300" s="344">
        <f>'입력표(사립)'!A687</f>
        <v>294</v>
      </c>
      <c r="C300" s="197">
        <f>'입력표(사립)'!B687</f>
        <v>0</v>
      </c>
      <c r="D300" s="197">
        <f>'입력표(사립)'!C687</f>
        <v>0</v>
      </c>
      <c r="E300" s="197">
        <f>'입력표(사립)'!D687</f>
        <v>0</v>
      </c>
      <c r="F300" s="223">
        <f>'입력표(사립)'!E687</f>
        <v>0</v>
      </c>
      <c r="G300" s="406" t="str">
        <f t="shared" si="5"/>
        <v>E</v>
      </c>
      <c r="H300" s="378">
        <f>SUM(I300:Q300)</f>
        <v>0</v>
      </c>
      <c r="I300" s="226">
        <f>SUM('입력표(사립)'!F687:K687)</f>
        <v>0</v>
      </c>
      <c r="J300" s="191">
        <f>SUM('입력표(사립)'!L687:O687)</f>
        <v>0</v>
      </c>
      <c r="K300" s="191">
        <f>SUM('입력표(사립)'!P687:U687)</f>
        <v>0</v>
      </c>
      <c r="L300" s="382">
        <f>SUM('입력표(사립)'!V687:Y687)</f>
        <v>0</v>
      </c>
      <c r="M300" s="193">
        <f>SUM('입력표(사립)'!Z687)</f>
        <v>0</v>
      </c>
      <c r="N300" s="218">
        <f>SUM('입력표(사립)'!AA687)</f>
        <v>0</v>
      </c>
      <c r="O300" s="218">
        <f>SUM('입력표(사립)'!AB687)</f>
        <v>0</v>
      </c>
      <c r="P300" s="218">
        <f>SUM('입력표(사립)'!AC687)</f>
        <v>0</v>
      </c>
      <c r="Q300" s="345">
        <f>SUM('입력표(사립)'!AD687)</f>
        <v>0</v>
      </c>
    </row>
    <row r="301" spans="2:17" x14ac:dyDescent="0.3">
      <c r="B301" s="344">
        <f>'입력표(사립)'!A688</f>
        <v>295</v>
      </c>
      <c r="C301" s="197">
        <f>'입력표(사립)'!B688</f>
        <v>0</v>
      </c>
      <c r="D301" s="197">
        <f>'입력표(사립)'!C688</f>
        <v>0</v>
      </c>
      <c r="E301" s="197">
        <f>'입력표(사립)'!D688</f>
        <v>0</v>
      </c>
      <c r="F301" s="223">
        <f>'입력표(사립)'!E688</f>
        <v>0</v>
      </c>
      <c r="G301" s="406" t="str">
        <f t="shared" si="5"/>
        <v>E</v>
      </c>
      <c r="H301" s="378">
        <f>SUM(I301:Q301)</f>
        <v>0</v>
      </c>
      <c r="I301" s="226">
        <f>SUM('입력표(사립)'!F688:K688)</f>
        <v>0</v>
      </c>
      <c r="J301" s="191">
        <f>SUM('입력표(사립)'!L688:O688)</f>
        <v>0</v>
      </c>
      <c r="K301" s="191">
        <f>SUM('입력표(사립)'!P688:U688)</f>
        <v>0</v>
      </c>
      <c r="L301" s="382">
        <f>SUM('입력표(사립)'!V688:Y688)</f>
        <v>0</v>
      </c>
      <c r="M301" s="193">
        <f>SUM('입력표(사립)'!Z688)</f>
        <v>0</v>
      </c>
      <c r="N301" s="218">
        <f>SUM('입력표(사립)'!AA688)</f>
        <v>0</v>
      </c>
      <c r="O301" s="218">
        <f>SUM('입력표(사립)'!AB688)</f>
        <v>0</v>
      </c>
      <c r="P301" s="218">
        <f>SUM('입력표(사립)'!AC688)</f>
        <v>0</v>
      </c>
      <c r="Q301" s="345">
        <f>SUM('입력표(사립)'!AD688)</f>
        <v>0</v>
      </c>
    </row>
    <row r="302" spans="2:17" x14ac:dyDescent="0.3">
      <c r="B302" s="344">
        <f>'입력표(사립)'!A689</f>
        <v>296</v>
      </c>
      <c r="C302" s="197">
        <f>'입력표(사립)'!B689</f>
        <v>0</v>
      </c>
      <c r="D302" s="197">
        <f>'입력표(사립)'!C689</f>
        <v>0</v>
      </c>
      <c r="E302" s="197">
        <f>'입력표(사립)'!D689</f>
        <v>0</v>
      </c>
      <c r="F302" s="223">
        <f>'입력표(사립)'!E689</f>
        <v>0</v>
      </c>
      <c r="G302" s="406" t="str">
        <f t="shared" si="5"/>
        <v>E</v>
      </c>
      <c r="H302" s="378">
        <f>SUM(I302:Q302)</f>
        <v>0</v>
      </c>
      <c r="I302" s="226">
        <f>SUM('입력표(사립)'!F689:K689)</f>
        <v>0</v>
      </c>
      <c r="J302" s="191">
        <f>SUM('입력표(사립)'!L689:O689)</f>
        <v>0</v>
      </c>
      <c r="K302" s="191">
        <f>SUM('입력표(사립)'!P689:U689)</f>
        <v>0</v>
      </c>
      <c r="L302" s="382">
        <f>SUM('입력표(사립)'!V689:Y689)</f>
        <v>0</v>
      </c>
      <c r="M302" s="193">
        <f>SUM('입력표(사립)'!Z689)</f>
        <v>0</v>
      </c>
      <c r="N302" s="218">
        <f>SUM('입력표(사립)'!AA689)</f>
        <v>0</v>
      </c>
      <c r="O302" s="218">
        <f>SUM('입력표(사립)'!AB689)</f>
        <v>0</v>
      </c>
      <c r="P302" s="218">
        <f>SUM('입력표(사립)'!AC689)</f>
        <v>0</v>
      </c>
      <c r="Q302" s="345">
        <f>SUM('입력표(사립)'!AD689)</f>
        <v>0</v>
      </c>
    </row>
    <row r="303" spans="2:17" x14ac:dyDescent="0.3">
      <c r="B303" s="344">
        <f>'입력표(사립)'!A690</f>
        <v>297</v>
      </c>
      <c r="C303" s="197">
        <f>'입력표(사립)'!B690</f>
        <v>0</v>
      </c>
      <c r="D303" s="197">
        <f>'입력표(사립)'!C690</f>
        <v>0</v>
      </c>
      <c r="E303" s="197">
        <f>'입력표(사립)'!D690</f>
        <v>0</v>
      </c>
      <c r="F303" s="223">
        <f>'입력표(사립)'!E690</f>
        <v>0</v>
      </c>
      <c r="G303" s="406" t="str">
        <f t="shared" si="5"/>
        <v>E</v>
      </c>
      <c r="H303" s="378">
        <f>SUM(I303:Q303)</f>
        <v>0</v>
      </c>
      <c r="I303" s="226">
        <f>SUM('입력표(사립)'!F690:K690)</f>
        <v>0</v>
      </c>
      <c r="J303" s="191">
        <f>SUM('입력표(사립)'!L690:O690)</f>
        <v>0</v>
      </c>
      <c r="K303" s="191">
        <f>SUM('입력표(사립)'!P690:U690)</f>
        <v>0</v>
      </c>
      <c r="L303" s="382">
        <f>SUM('입력표(사립)'!V690:Y690)</f>
        <v>0</v>
      </c>
      <c r="M303" s="193">
        <f>SUM('입력표(사립)'!Z690)</f>
        <v>0</v>
      </c>
      <c r="N303" s="218">
        <f>SUM('입력표(사립)'!AA690)</f>
        <v>0</v>
      </c>
      <c r="O303" s="218">
        <f>SUM('입력표(사립)'!AB690)</f>
        <v>0</v>
      </c>
      <c r="P303" s="218">
        <f>SUM('입력표(사립)'!AC690)</f>
        <v>0</v>
      </c>
      <c r="Q303" s="345">
        <f>SUM('입력표(사립)'!AD690)</f>
        <v>0</v>
      </c>
    </row>
    <row r="304" spans="2:17" x14ac:dyDescent="0.3">
      <c r="B304" s="344">
        <f>'입력표(사립)'!A691</f>
        <v>298</v>
      </c>
      <c r="C304" s="197">
        <f>'입력표(사립)'!B691</f>
        <v>0</v>
      </c>
      <c r="D304" s="197">
        <f>'입력표(사립)'!C691</f>
        <v>0</v>
      </c>
      <c r="E304" s="197">
        <f>'입력표(사립)'!D691</f>
        <v>0</v>
      </c>
      <c r="F304" s="223">
        <f>'입력표(사립)'!E691</f>
        <v>0</v>
      </c>
      <c r="G304" s="406" t="str">
        <f t="shared" si="5"/>
        <v>E</v>
      </c>
      <c r="H304" s="378">
        <f>SUM(I304:Q304)</f>
        <v>0</v>
      </c>
      <c r="I304" s="226">
        <f>SUM('입력표(사립)'!F691:K691)</f>
        <v>0</v>
      </c>
      <c r="J304" s="191">
        <f>SUM('입력표(사립)'!L691:O691)</f>
        <v>0</v>
      </c>
      <c r="K304" s="191">
        <f>SUM('입력표(사립)'!P691:U691)</f>
        <v>0</v>
      </c>
      <c r="L304" s="382">
        <f>SUM('입력표(사립)'!V691:Y691)</f>
        <v>0</v>
      </c>
      <c r="M304" s="193">
        <f>SUM('입력표(사립)'!Z691)</f>
        <v>0</v>
      </c>
      <c r="N304" s="218">
        <f>SUM('입력표(사립)'!AA691)</f>
        <v>0</v>
      </c>
      <c r="O304" s="218">
        <f>SUM('입력표(사립)'!AB691)</f>
        <v>0</v>
      </c>
      <c r="P304" s="218">
        <f>SUM('입력표(사립)'!AC691)</f>
        <v>0</v>
      </c>
      <c r="Q304" s="345">
        <f>SUM('입력표(사립)'!AD691)</f>
        <v>0</v>
      </c>
    </row>
    <row r="305" spans="1:17" x14ac:dyDescent="0.3">
      <c r="B305" s="344">
        <f>'입력표(사립)'!A692</f>
        <v>299</v>
      </c>
      <c r="C305" s="197">
        <f>'입력표(사립)'!B692</f>
        <v>0</v>
      </c>
      <c r="D305" s="197">
        <f>'입력표(사립)'!C692</f>
        <v>0</v>
      </c>
      <c r="E305" s="197">
        <f>'입력표(사립)'!D692</f>
        <v>0</v>
      </c>
      <c r="F305" s="223">
        <f>'입력표(사립)'!E692</f>
        <v>0</v>
      </c>
      <c r="G305" s="406" t="str">
        <f t="shared" si="5"/>
        <v>E</v>
      </c>
      <c r="H305" s="378">
        <f>SUM(I305:Q305)</f>
        <v>0</v>
      </c>
      <c r="I305" s="226">
        <f>SUM('입력표(사립)'!F692:K692)</f>
        <v>0</v>
      </c>
      <c r="J305" s="191">
        <f>SUM('입력표(사립)'!L692:O692)</f>
        <v>0</v>
      </c>
      <c r="K305" s="191">
        <f>SUM('입력표(사립)'!P692:U692)</f>
        <v>0</v>
      </c>
      <c r="L305" s="382">
        <f>SUM('입력표(사립)'!V692:Y692)</f>
        <v>0</v>
      </c>
      <c r="M305" s="193">
        <f>SUM('입력표(사립)'!Z692)</f>
        <v>0</v>
      </c>
      <c r="N305" s="218">
        <f>SUM('입력표(사립)'!AA692)</f>
        <v>0</v>
      </c>
      <c r="O305" s="218">
        <f>SUM('입력표(사립)'!AB692)</f>
        <v>0</v>
      </c>
      <c r="P305" s="218">
        <f>SUM('입력표(사립)'!AC692)</f>
        <v>0</v>
      </c>
      <c r="Q305" s="345">
        <f>SUM('입력표(사립)'!AD692)</f>
        <v>0</v>
      </c>
    </row>
    <row r="306" spans="1:17" x14ac:dyDescent="0.3">
      <c r="B306" s="344">
        <f>'입력표(사립)'!A693</f>
        <v>300</v>
      </c>
      <c r="C306" s="197">
        <f>'입력표(사립)'!B693</f>
        <v>0</v>
      </c>
      <c r="D306" s="197">
        <f>'입력표(사립)'!C693</f>
        <v>0</v>
      </c>
      <c r="E306" s="197">
        <f>'입력표(사립)'!D693</f>
        <v>0</v>
      </c>
      <c r="F306" s="223">
        <f>'입력표(사립)'!E693</f>
        <v>0</v>
      </c>
      <c r="G306" s="406" t="str">
        <f t="shared" si="5"/>
        <v>E</v>
      </c>
      <c r="H306" s="378">
        <f>SUM(I306:Q306)</f>
        <v>0</v>
      </c>
      <c r="I306" s="226">
        <f>SUM('입력표(사립)'!F693:K693)</f>
        <v>0</v>
      </c>
      <c r="J306" s="191">
        <f>SUM('입력표(사립)'!L693:O693)</f>
        <v>0</v>
      </c>
      <c r="K306" s="191">
        <f>SUM('입력표(사립)'!P693:U693)</f>
        <v>0</v>
      </c>
      <c r="L306" s="382">
        <f>SUM('입력표(사립)'!V693:Y693)</f>
        <v>0</v>
      </c>
      <c r="M306" s="193">
        <f>SUM('입력표(사립)'!Z693)</f>
        <v>0</v>
      </c>
      <c r="N306" s="218">
        <f>SUM('입력표(사립)'!AA693)</f>
        <v>0</v>
      </c>
      <c r="O306" s="218">
        <f>SUM('입력표(사립)'!AB693)</f>
        <v>0</v>
      </c>
      <c r="P306" s="218">
        <f>SUM('입력표(사립)'!AC693)</f>
        <v>0</v>
      </c>
      <c r="Q306" s="345">
        <f>SUM('입력표(사립)'!AD693)</f>
        <v>0</v>
      </c>
    </row>
    <row r="307" spans="1:17" x14ac:dyDescent="0.3">
      <c r="B307" s="344">
        <f>'입력표(사립)'!A694</f>
        <v>301</v>
      </c>
      <c r="C307" s="197">
        <f>'입력표(사립)'!B694</f>
        <v>0</v>
      </c>
      <c r="D307" s="197">
        <f>'입력표(사립)'!C694</f>
        <v>0</v>
      </c>
      <c r="E307" s="197">
        <f>'입력표(사립)'!D694</f>
        <v>0</v>
      </c>
      <c r="F307" s="223">
        <f>'입력표(사립)'!E694</f>
        <v>0</v>
      </c>
      <c r="G307" s="406" t="str">
        <f t="shared" si="5"/>
        <v>E</v>
      </c>
      <c r="H307" s="378">
        <f>SUM(I307:Q307)</f>
        <v>0</v>
      </c>
      <c r="I307" s="226">
        <f>SUM('입력표(사립)'!F694:K694)</f>
        <v>0</v>
      </c>
      <c r="J307" s="191">
        <f>SUM('입력표(사립)'!L694:O694)</f>
        <v>0</v>
      </c>
      <c r="K307" s="191">
        <f>SUM('입력표(사립)'!P694:U694)</f>
        <v>0</v>
      </c>
      <c r="L307" s="382">
        <f>SUM('입력표(사립)'!V694:Y694)</f>
        <v>0</v>
      </c>
      <c r="M307" s="193">
        <f>SUM('입력표(사립)'!Z694)</f>
        <v>0</v>
      </c>
      <c r="N307" s="218">
        <f>SUM('입력표(사립)'!AA694)</f>
        <v>0</v>
      </c>
      <c r="O307" s="218">
        <f>SUM('입력표(사립)'!AB694)</f>
        <v>0</v>
      </c>
      <c r="P307" s="218">
        <f>SUM('입력표(사립)'!AC694)</f>
        <v>0</v>
      </c>
      <c r="Q307" s="345">
        <f>SUM('입력표(사립)'!AD694)</f>
        <v>0</v>
      </c>
    </row>
    <row r="308" spans="1:17" x14ac:dyDescent="0.3">
      <c r="B308" s="344">
        <f>'입력표(사립)'!A695</f>
        <v>302</v>
      </c>
      <c r="C308" s="197">
        <f>'입력표(사립)'!B695</f>
        <v>0</v>
      </c>
      <c r="D308" s="197">
        <f>'입력표(사립)'!C695</f>
        <v>0</v>
      </c>
      <c r="E308" s="197">
        <f>'입력표(사립)'!D695</f>
        <v>0</v>
      </c>
      <c r="F308" s="223">
        <f>'입력표(사립)'!E695</f>
        <v>0</v>
      </c>
      <c r="G308" s="406" t="str">
        <f t="shared" si="5"/>
        <v>E</v>
      </c>
      <c r="H308" s="378">
        <f>SUM(I308:Q308)</f>
        <v>0</v>
      </c>
      <c r="I308" s="226">
        <f>SUM('입력표(사립)'!F695:K695)</f>
        <v>0</v>
      </c>
      <c r="J308" s="191">
        <f>SUM('입력표(사립)'!L695:O695)</f>
        <v>0</v>
      </c>
      <c r="K308" s="191">
        <f>SUM('입력표(사립)'!P695:U695)</f>
        <v>0</v>
      </c>
      <c r="L308" s="382">
        <f>SUM('입력표(사립)'!V695:Y695)</f>
        <v>0</v>
      </c>
      <c r="M308" s="193">
        <f>SUM('입력표(사립)'!Z695)</f>
        <v>0</v>
      </c>
      <c r="N308" s="218">
        <f>SUM('입력표(사립)'!AA695)</f>
        <v>0</v>
      </c>
      <c r="O308" s="218">
        <f>SUM('입력표(사립)'!AB695)</f>
        <v>0</v>
      </c>
      <c r="P308" s="218">
        <f>SUM('입력표(사립)'!AC695)</f>
        <v>0</v>
      </c>
      <c r="Q308" s="345">
        <f>SUM('입력표(사립)'!AD695)</f>
        <v>0</v>
      </c>
    </row>
    <row r="309" spans="1:17" x14ac:dyDescent="0.3">
      <c r="B309" s="344">
        <f>'입력표(사립)'!A696</f>
        <v>303</v>
      </c>
      <c r="C309" s="197">
        <f>'입력표(사립)'!B696</f>
        <v>0</v>
      </c>
      <c r="D309" s="197">
        <f>'입력표(사립)'!C696</f>
        <v>0</v>
      </c>
      <c r="E309" s="197">
        <f>'입력표(사립)'!D696</f>
        <v>0</v>
      </c>
      <c r="F309" s="223">
        <f>'입력표(사립)'!E696</f>
        <v>0</v>
      </c>
      <c r="G309" s="406" t="str">
        <f t="shared" si="5"/>
        <v>E</v>
      </c>
      <c r="H309" s="378">
        <f>SUM(I309:Q309)</f>
        <v>0</v>
      </c>
      <c r="I309" s="226">
        <f>SUM('입력표(사립)'!F696:K696)</f>
        <v>0</v>
      </c>
      <c r="J309" s="191">
        <f>SUM('입력표(사립)'!L696:O696)</f>
        <v>0</v>
      </c>
      <c r="K309" s="191">
        <f>SUM('입력표(사립)'!P696:U696)</f>
        <v>0</v>
      </c>
      <c r="L309" s="382">
        <f>SUM('입력표(사립)'!V696:Y696)</f>
        <v>0</v>
      </c>
      <c r="M309" s="193">
        <f>SUM('입력표(사립)'!Z696)</f>
        <v>0</v>
      </c>
      <c r="N309" s="218">
        <f>SUM('입력표(사립)'!AA696)</f>
        <v>0</v>
      </c>
      <c r="O309" s="218">
        <f>SUM('입력표(사립)'!AB696)</f>
        <v>0</v>
      </c>
      <c r="P309" s="218">
        <f>SUM('입력표(사립)'!AC696)</f>
        <v>0</v>
      </c>
      <c r="Q309" s="345">
        <f>SUM('입력표(사립)'!AD696)</f>
        <v>0</v>
      </c>
    </row>
    <row r="310" spans="1:17" x14ac:dyDescent="0.3">
      <c r="B310" s="344">
        <f>'입력표(사립)'!A697</f>
        <v>304</v>
      </c>
      <c r="C310" s="197">
        <f>'입력표(사립)'!B697</f>
        <v>0</v>
      </c>
      <c r="D310" s="197">
        <f>'입력표(사립)'!C697</f>
        <v>0</v>
      </c>
      <c r="E310" s="197">
        <f>'입력표(사립)'!D697</f>
        <v>0</v>
      </c>
      <c r="F310" s="223">
        <f>'입력표(사립)'!E697</f>
        <v>0</v>
      </c>
      <c r="G310" s="406" t="str">
        <f t="shared" si="5"/>
        <v>E</v>
      </c>
      <c r="H310" s="378">
        <f>SUM(I310:Q310)</f>
        <v>0</v>
      </c>
      <c r="I310" s="226">
        <f>SUM('입력표(사립)'!F697:K697)</f>
        <v>0</v>
      </c>
      <c r="J310" s="191">
        <f>SUM('입력표(사립)'!L697:O697)</f>
        <v>0</v>
      </c>
      <c r="K310" s="191">
        <f>SUM('입력표(사립)'!P697:U697)</f>
        <v>0</v>
      </c>
      <c r="L310" s="382">
        <f>SUM('입력표(사립)'!V697:Y697)</f>
        <v>0</v>
      </c>
      <c r="M310" s="193">
        <f>SUM('입력표(사립)'!Z697)</f>
        <v>0</v>
      </c>
      <c r="N310" s="218">
        <f>SUM('입력표(사립)'!AA697)</f>
        <v>0</v>
      </c>
      <c r="O310" s="218">
        <f>SUM('입력표(사립)'!AB697)</f>
        <v>0</v>
      </c>
      <c r="P310" s="218">
        <f>SUM('입력표(사립)'!AC697)</f>
        <v>0</v>
      </c>
      <c r="Q310" s="345">
        <f>SUM('입력표(사립)'!AD697)</f>
        <v>0</v>
      </c>
    </row>
    <row r="311" spans="1:17" x14ac:dyDescent="0.3">
      <c r="B311" s="344">
        <f>'입력표(사립)'!A698</f>
        <v>305</v>
      </c>
      <c r="C311" s="197">
        <f>'입력표(사립)'!B698</f>
        <v>0</v>
      </c>
      <c r="D311" s="197">
        <f>'입력표(사립)'!C698</f>
        <v>0</v>
      </c>
      <c r="E311" s="197">
        <f>'입력표(사립)'!D698</f>
        <v>0</v>
      </c>
      <c r="F311" s="223">
        <f>'입력표(사립)'!E698</f>
        <v>0</v>
      </c>
      <c r="G311" s="406" t="str">
        <f t="shared" si="5"/>
        <v>E</v>
      </c>
      <c r="H311" s="378">
        <f>SUM(I311:Q311)</f>
        <v>0</v>
      </c>
      <c r="I311" s="226">
        <f>SUM('입력표(사립)'!F698:K698)</f>
        <v>0</v>
      </c>
      <c r="J311" s="191">
        <f>SUM('입력표(사립)'!L698:O698)</f>
        <v>0</v>
      </c>
      <c r="K311" s="191">
        <f>SUM('입력표(사립)'!P698:U698)</f>
        <v>0</v>
      </c>
      <c r="L311" s="382">
        <f>SUM('입력표(사립)'!V698:Y698)</f>
        <v>0</v>
      </c>
      <c r="M311" s="193">
        <f>SUM('입력표(사립)'!Z698)</f>
        <v>0</v>
      </c>
      <c r="N311" s="218">
        <f>SUM('입력표(사립)'!AA698)</f>
        <v>0</v>
      </c>
      <c r="O311" s="218">
        <f>SUM('입력표(사립)'!AB698)</f>
        <v>0</v>
      </c>
      <c r="P311" s="218">
        <f>SUM('입력표(사립)'!AC698)</f>
        <v>0</v>
      </c>
      <c r="Q311" s="345">
        <f>SUM('입력표(사립)'!AD698)</f>
        <v>0</v>
      </c>
    </row>
    <row r="312" spans="1:17" x14ac:dyDescent="0.3">
      <c r="B312" s="344">
        <f>'입력표(사립)'!A699</f>
        <v>306</v>
      </c>
      <c r="C312" s="197">
        <f>'입력표(사립)'!B699</f>
        <v>0</v>
      </c>
      <c r="D312" s="197">
        <f>'입력표(사립)'!C699</f>
        <v>0</v>
      </c>
      <c r="E312" s="197">
        <f>'입력표(사립)'!D699</f>
        <v>0</v>
      </c>
      <c r="F312" s="223">
        <f>'입력표(사립)'!E699</f>
        <v>0</v>
      </c>
      <c r="G312" s="406" t="str">
        <f t="shared" si="5"/>
        <v>E</v>
      </c>
      <c r="H312" s="378">
        <f>SUM(I312:Q312)</f>
        <v>0</v>
      </c>
      <c r="I312" s="226">
        <f>SUM('입력표(사립)'!F699:K699)</f>
        <v>0</v>
      </c>
      <c r="J312" s="191">
        <f>SUM('입력표(사립)'!L699:O699)</f>
        <v>0</v>
      </c>
      <c r="K312" s="191">
        <f>SUM('입력표(사립)'!P699:U699)</f>
        <v>0</v>
      </c>
      <c r="L312" s="382">
        <f>SUM('입력표(사립)'!V699:Y699)</f>
        <v>0</v>
      </c>
      <c r="M312" s="193">
        <f>SUM('입력표(사립)'!Z699)</f>
        <v>0</v>
      </c>
      <c r="N312" s="218">
        <f>SUM('입력표(사립)'!AA699)</f>
        <v>0</v>
      </c>
      <c r="O312" s="218">
        <f>SUM('입력표(사립)'!AB699)</f>
        <v>0</v>
      </c>
      <c r="P312" s="218">
        <f>SUM('입력표(사립)'!AC699)</f>
        <v>0</v>
      </c>
      <c r="Q312" s="345">
        <f>SUM('입력표(사립)'!AD699)</f>
        <v>0</v>
      </c>
    </row>
    <row r="313" spans="1:17" x14ac:dyDescent="0.3">
      <c r="B313" s="344">
        <f>'입력표(사립)'!A700</f>
        <v>307</v>
      </c>
      <c r="C313" s="197">
        <f>'입력표(사립)'!B700</f>
        <v>0</v>
      </c>
      <c r="D313" s="197">
        <f>'입력표(사립)'!C700</f>
        <v>0</v>
      </c>
      <c r="E313" s="197">
        <f>'입력표(사립)'!D700</f>
        <v>0</v>
      </c>
      <c r="F313" s="223">
        <f>'입력표(사립)'!E700</f>
        <v>0</v>
      </c>
      <c r="G313" s="406" t="str">
        <f t="shared" si="5"/>
        <v>E</v>
      </c>
      <c r="H313" s="378">
        <f>SUM(I313:Q313)</f>
        <v>0</v>
      </c>
      <c r="I313" s="226">
        <f>SUM('입력표(사립)'!F700:K700)</f>
        <v>0</v>
      </c>
      <c r="J313" s="191">
        <f>SUM('입력표(사립)'!L700:O700)</f>
        <v>0</v>
      </c>
      <c r="K313" s="191">
        <f>SUM('입력표(사립)'!P700:U700)</f>
        <v>0</v>
      </c>
      <c r="L313" s="382">
        <f>SUM('입력표(사립)'!V700:Y700)</f>
        <v>0</v>
      </c>
      <c r="M313" s="193">
        <f>SUM('입력표(사립)'!Z700)</f>
        <v>0</v>
      </c>
      <c r="N313" s="218">
        <f>SUM('입력표(사립)'!AA700)</f>
        <v>0</v>
      </c>
      <c r="O313" s="218">
        <f>SUM('입력표(사립)'!AB700)</f>
        <v>0</v>
      </c>
      <c r="P313" s="218">
        <f>SUM('입력표(사립)'!AC700)</f>
        <v>0</v>
      </c>
      <c r="Q313" s="345">
        <f>SUM('입력표(사립)'!AD700)</f>
        <v>0</v>
      </c>
    </row>
    <row r="314" spans="1:17" x14ac:dyDescent="0.3">
      <c r="A314" s="196"/>
      <c r="B314" s="344">
        <f>'입력표(사립)'!A701</f>
        <v>308</v>
      </c>
      <c r="C314" s="197">
        <f>'입력표(사립)'!B701</f>
        <v>0</v>
      </c>
      <c r="D314" s="197">
        <f>'입력표(사립)'!C701</f>
        <v>0</v>
      </c>
      <c r="E314" s="197">
        <f>'입력표(사립)'!D701</f>
        <v>0</v>
      </c>
      <c r="F314" s="223">
        <f>'입력표(사립)'!E701</f>
        <v>0</v>
      </c>
      <c r="G314" s="406" t="str">
        <f t="shared" si="5"/>
        <v>E</v>
      </c>
      <c r="H314" s="378">
        <f>SUM(I314:Q314)</f>
        <v>0</v>
      </c>
      <c r="I314" s="226">
        <f>SUM('입력표(사립)'!F701:K701)</f>
        <v>0</v>
      </c>
      <c r="J314" s="191">
        <f>SUM('입력표(사립)'!L701:O701)</f>
        <v>0</v>
      </c>
      <c r="K314" s="191">
        <f>SUM('입력표(사립)'!P701:U701)</f>
        <v>0</v>
      </c>
      <c r="L314" s="382">
        <f>SUM('입력표(사립)'!V701:Y701)</f>
        <v>0</v>
      </c>
      <c r="M314" s="193">
        <f>SUM('입력표(사립)'!Z701)</f>
        <v>0</v>
      </c>
      <c r="N314" s="218">
        <f>SUM('입력표(사립)'!AA701)</f>
        <v>0</v>
      </c>
      <c r="O314" s="218">
        <f>SUM('입력표(사립)'!AB701)</f>
        <v>0</v>
      </c>
      <c r="P314" s="218">
        <f>SUM('입력표(사립)'!AC701)</f>
        <v>0</v>
      </c>
      <c r="Q314" s="345">
        <f>SUM('입력표(사립)'!AD701)</f>
        <v>0</v>
      </c>
    </row>
    <row r="315" spans="1:17" x14ac:dyDescent="0.3">
      <c r="A315" s="196"/>
      <c r="B315" s="344">
        <f>'입력표(사립)'!A702</f>
        <v>309</v>
      </c>
      <c r="C315" s="197">
        <f>'입력표(사립)'!B702</f>
        <v>0</v>
      </c>
      <c r="D315" s="197">
        <f>'입력표(사립)'!C702</f>
        <v>0</v>
      </c>
      <c r="E315" s="197">
        <f>'입력표(사립)'!D702</f>
        <v>0</v>
      </c>
      <c r="F315" s="223">
        <f>'입력표(사립)'!E702</f>
        <v>0</v>
      </c>
      <c r="G315" s="406" t="str">
        <f t="shared" si="5"/>
        <v>E</v>
      </c>
      <c r="H315" s="378">
        <f>SUM(I315:Q315)</f>
        <v>0</v>
      </c>
      <c r="I315" s="226">
        <f>SUM('입력표(사립)'!F702:K702)</f>
        <v>0</v>
      </c>
      <c r="J315" s="191">
        <f>SUM('입력표(사립)'!L702:O702)</f>
        <v>0</v>
      </c>
      <c r="K315" s="191">
        <f>SUM('입력표(사립)'!P702:U702)</f>
        <v>0</v>
      </c>
      <c r="L315" s="382">
        <f>SUM('입력표(사립)'!V702:Y702)</f>
        <v>0</v>
      </c>
      <c r="M315" s="193">
        <f>SUM('입력표(사립)'!Z702)</f>
        <v>0</v>
      </c>
      <c r="N315" s="218">
        <f>SUM('입력표(사립)'!AA702)</f>
        <v>0</v>
      </c>
      <c r="O315" s="218">
        <f>SUM('입력표(사립)'!AB702)</f>
        <v>0</v>
      </c>
      <c r="P315" s="218">
        <f>SUM('입력표(사립)'!AC702)</f>
        <v>0</v>
      </c>
      <c r="Q315" s="345">
        <f>SUM('입력표(사립)'!AD702)</f>
        <v>0</v>
      </c>
    </row>
    <row r="316" spans="1:17" x14ac:dyDescent="0.3">
      <c r="A316" s="196"/>
      <c r="B316" s="344">
        <f>'입력표(사립)'!A703</f>
        <v>310</v>
      </c>
      <c r="C316" s="197">
        <f>'입력표(사립)'!B703</f>
        <v>0</v>
      </c>
      <c r="D316" s="197">
        <f>'입력표(사립)'!C703</f>
        <v>0</v>
      </c>
      <c r="E316" s="197">
        <f>'입력표(사립)'!D703</f>
        <v>0</v>
      </c>
      <c r="F316" s="223">
        <f>'입력표(사립)'!E703</f>
        <v>0</v>
      </c>
      <c r="G316" s="406" t="str">
        <f t="shared" si="5"/>
        <v>E</v>
      </c>
      <c r="H316" s="378">
        <f>SUM(I316:Q316)</f>
        <v>0</v>
      </c>
      <c r="I316" s="226">
        <f>SUM('입력표(사립)'!F703:K703)</f>
        <v>0</v>
      </c>
      <c r="J316" s="191">
        <f>SUM('입력표(사립)'!L703:O703)</f>
        <v>0</v>
      </c>
      <c r="K316" s="191">
        <f>SUM('입력표(사립)'!P703:U703)</f>
        <v>0</v>
      </c>
      <c r="L316" s="382">
        <f>SUM('입력표(사립)'!V703:Y703)</f>
        <v>0</v>
      </c>
      <c r="M316" s="193">
        <f>SUM('입력표(사립)'!Z703)</f>
        <v>0</v>
      </c>
      <c r="N316" s="218">
        <f>SUM('입력표(사립)'!AA703)</f>
        <v>0</v>
      </c>
      <c r="O316" s="218">
        <f>SUM('입력표(사립)'!AB703)</f>
        <v>0</v>
      </c>
      <c r="P316" s="218">
        <f>SUM('입력표(사립)'!AC703)</f>
        <v>0</v>
      </c>
      <c r="Q316" s="345">
        <f>SUM('입력표(사립)'!AD703)</f>
        <v>0</v>
      </c>
    </row>
    <row r="317" spans="1:17" x14ac:dyDescent="0.3">
      <c r="A317" s="196"/>
      <c r="B317" s="344">
        <f>'입력표(사립)'!A704</f>
        <v>311</v>
      </c>
      <c r="C317" s="197">
        <f>'입력표(사립)'!B704</f>
        <v>0</v>
      </c>
      <c r="D317" s="197">
        <f>'입력표(사립)'!C704</f>
        <v>0</v>
      </c>
      <c r="E317" s="197">
        <f>'입력표(사립)'!D704</f>
        <v>0</v>
      </c>
      <c r="F317" s="223">
        <f>'입력표(사립)'!E704</f>
        <v>0</v>
      </c>
      <c r="G317" s="406" t="str">
        <f t="shared" si="5"/>
        <v>E</v>
      </c>
      <c r="H317" s="378">
        <f>SUM(I317:Q317)</f>
        <v>0</v>
      </c>
      <c r="I317" s="226">
        <f>SUM('입력표(사립)'!F704:K704)</f>
        <v>0</v>
      </c>
      <c r="J317" s="191">
        <f>SUM('입력표(사립)'!L704:O704)</f>
        <v>0</v>
      </c>
      <c r="K317" s="191">
        <f>SUM('입력표(사립)'!P704:U704)</f>
        <v>0</v>
      </c>
      <c r="L317" s="382">
        <f>SUM('입력표(사립)'!V704:Y704)</f>
        <v>0</v>
      </c>
      <c r="M317" s="193">
        <f>SUM('입력표(사립)'!Z704)</f>
        <v>0</v>
      </c>
      <c r="N317" s="218">
        <f>SUM('입력표(사립)'!AA704)</f>
        <v>0</v>
      </c>
      <c r="O317" s="218">
        <f>SUM('입력표(사립)'!AB704)</f>
        <v>0</v>
      </c>
      <c r="P317" s="218">
        <f>SUM('입력표(사립)'!AC704)</f>
        <v>0</v>
      </c>
      <c r="Q317" s="345">
        <f>SUM('입력표(사립)'!AD704)</f>
        <v>0</v>
      </c>
    </row>
    <row r="318" spans="1:17" x14ac:dyDescent="0.3">
      <c r="A318" s="196"/>
      <c r="B318" s="344">
        <f>'입력표(사립)'!A705</f>
        <v>312</v>
      </c>
      <c r="C318" s="197">
        <f>'입력표(사립)'!B705</f>
        <v>0</v>
      </c>
      <c r="D318" s="197">
        <f>'입력표(사립)'!C705</f>
        <v>0</v>
      </c>
      <c r="E318" s="197">
        <f>'입력표(사립)'!D705</f>
        <v>0</v>
      </c>
      <c r="F318" s="223">
        <f>'입력표(사립)'!E705</f>
        <v>0</v>
      </c>
      <c r="G318" s="406" t="str">
        <f t="shared" si="5"/>
        <v>E</v>
      </c>
      <c r="H318" s="378">
        <f>SUM(I318:Q318)</f>
        <v>0</v>
      </c>
      <c r="I318" s="226">
        <f>SUM('입력표(사립)'!F705:K705)</f>
        <v>0</v>
      </c>
      <c r="J318" s="191">
        <f>SUM('입력표(사립)'!L705:O705)</f>
        <v>0</v>
      </c>
      <c r="K318" s="191">
        <f>SUM('입력표(사립)'!P705:U705)</f>
        <v>0</v>
      </c>
      <c r="L318" s="382">
        <f>SUM('입력표(사립)'!V705:Y705)</f>
        <v>0</v>
      </c>
      <c r="M318" s="193">
        <f>SUM('입력표(사립)'!Z705)</f>
        <v>0</v>
      </c>
      <c r="N318" s="218">
        <f>SUM('입력표(사립)'!AA705)</f>
        <v>0</v>
      </c>
      <c r="O318" s="218">
        <f>SUM('입력표(사립)'!AB705)</f>
        <v>0</v>
      </c>
      <c r="P318" s="218">
        <f>SUM('입력표(사립)'!AC705)</f>
        <v>0</v>
      </c>
      <c r="Q318" s="345">
        <f>SUM('입력표(사립)'!AD705)</f>
        <v>0</v>
      </c>
    </row>
    <row r="319" spans="1:17" x14ac:dyDescent="0.3">
      <c r="A319" s="196"/>
      <c r="B319" s="344">
        <f>'입력표(사립)'!A706</f>
        <v>313</v>
      </c>
      <c r="C319" s="197">
        <f>'입력표(사립)'!B706</f>
        <v>0</v>
      </c>
      <c r="D319" s="197">
        <f>'입력표(사립)'!C706</f>
        <v>0</v>
      </c>
      <c r="E319" s="197">
        <f>'입력표(사립)'!D706</f>
        <v>0</v>
      </c>
      <c r="F319" s="223">
        <f>'입력표(사립)'!E706</f>
        <v>0</v>
      </c>
      <c r="G319" s="406" t="str">
        <f t="shared" si="5"/>
        <v>E</v>
      </c>
      <c r="H319" s="378">
        <f>SUM(I319:Q319)</f>
        <v>0</v>
      </c>
      <c r="I319" s="226">
        <f>SUM('입력표(사립)'!F706:K706)</f>
        <v>0</v>
      </c>
      <c r="J319" s="191">
        <f>SUM('입력표(사립)'!L706:O706)</f>
        <v>0</v>
      </c>
      <c r="K319" s="191">
        <f>SUM('입력표(사립)'!P706:U706)</f>
        <v>0</v>
      </c>
      <c r="L319" s="382">
        <f>SUM('입력표(사립)'!V706:Y706)</f>
        <v>0</v>
      </c>
      <c r="M319" s="193">
        <f>SUM('입력표(사립)'!Z706)</f>
        <v>0</v>
      </c>
      <c r="N319" s="218">
        <f>SUM('입력표(사립)'!AA706)</f>
        <v>0</v>
      </c>
      <c r="O319" s="218">
        <f>SUM('입력표(사립)'!AB706)</f>
        <v>0</v>
      </c>
      <c r="P319" s="218">
        <f>SUM('입력표(사립)'!AC706)</f>
        <v>0</v>
      </c>
      <c r="Q319" s="345">
        <f>SUM('입력표(사립)'!AD706)</f>
        <v>0</v>
      </c>
    </row>
    <row r="320" spans="1:17" x14ac:dyDescent="0.3">
      <c r="A320" s="196"/>
      <c r="B320" s="344">
        <f>'입력표(사립)'!A707</f>
        <v>314</v>
      </c>
      <c r="C320" s="197">
        <f>'입력표(사립)'!B707</f>
        <v>0</v>
      </c>
      <c r="D320" s="197">
        <f>'입력표(사립)'!C707</f>
        <v>0</v>
      </c>
      <c r="E320" s="197">
        <f>'입력표(사립)'!D707</f>
        <v>0</v>
      </c>
      <c r="F320" s="223">
        <f>'입력표(사립)'!E707</f>
        <v>0</v>
      </c>
      <c r="G320" s="406" t="str">
        <f t="shared" si="5"/>
        <v>E</v>
      </c>
      <c r="H320" s="378">
        <f>SUM(I320:Q320)</f>
        <v>0</v>
      </c>
      <c r="I320" s="226">
        <f>SUM('입력표(사립)'!F707:K707)</f>
        <v>0</v>
      </c>
      <c r="J320" s="191">
        <f>SUM('입력표(사립)'!L707:O707)</f>
        <v>0</v>
      </c>
      <c r="K320" s="191">
        <f>SUM('입력표(사립)'!P707:U707)</f>
        <v>0</v>
      </c>
      <c r="L320" s="382">
        <f>SUM('입력표(사립)'!V707:Y707)</f>
        <v>0</v>
      </c>
      <c r="M320" s="193">
        <f>SUM('입력표(사립)'!Z707)</f>
        <v>0</v>
      </c>
      <c r="N320" s="218">
        <f>SUM('입력표(사립)'!AA707)</f>
        <v>0</v>
      </c>
      <c r="O320" s="218">
        <f>SUM('입력표(사립)'!AB707)</f>
        <v>0</v>
      </c>
      <c r="P320" s="218">
        <f>SUM('입력표(사립)'!AC707)</f>
        <v>0</v>
      </c>
      <c r="Q320" s="345">
        <f>SUM('입력표(사립)'!AD707)</f>
        <v>0</v>
      </c>
    </row>
    <row r="321" spans="1:17" x14ac:dyDescent="0.3">
      <c r="A321" s="196"/>
      <c r="B321" s="344">
        <f>'입력표(사립)'!A708</f>
        <v>315</v>
      </c>
      <c r="C321" s="197">
        <f>'입력표(사립)'!B708</f>
        <v>0</v>
      </c>
      <c r="D321" s="197">
        <f>'입력표(사립)'!C708</f>
        <v>0</v>
      </c>
      <c r="E321" s="197">
        <f>'입력표(사립)'!D708</f>
        <v>0</v>
      </c>
      <c r="F321" s="223">
        <f>'입력표(사립)'!E708</f>
        <v>0</v>
      </c>
      <c r="G321" s="406" t="str">
        <f t="shared" si="5"/>
        <v>E</v>
      </c>
      <c r="H321" s="378">
        <f>SUM(I321:Q321)</f>
        <v>0</v>
      </c>
      <c r="I321" s="226">
        <f>SUM('입력표(사립)'!F708:K708)</f>
        <v>0</v>
      </c>
      <c r="J321" s="191">
        <f>SUM('입력표(사립)'!L708:O708)</f>
        <v>0</v>
      </c>
      <c r="K321" s="191">
        <f>SUM('입력표(사립)'!P708:U708)</f>
        <v>0</v>
      </c>
      <c r="L321" s="382">
        <f>SUM('입력표(사립)'!V708:Y708)</f>
        <v>0</v>
      </c>
      <c r="M321" s="193">
        <f>SUM('입력표(사립)'!Z708)</f>
        <v>0</v>
      </c>
      <c r="N321" s="218">
        <f>SUM('입력표(사립)'!AA708)</f>
        <v>0</v>
      </c>
      <c r="O321" s="218">
        <f>SUM('입력표(사립)'!AB708)</f>
        <v>0</v>
      </c>
      <c r="P321" s="218">
        <f>SUM('입력표(사립)'!AC708)</f>
        <v>0</v>
      </c>
      <c r="Q321" s="345">
        <f>SUM('입력표(사립)'!AD708)</f>
        <v>0</v>
      </c>
    </row>
    <row r="322" spans="1:17" x14ac:dyDescent="0.3">
      <c r="A322" s="196"/>
      <c r="B322" s="344">
        <f>'입력표(사립)'!A709</f>
        <v>316</v>
      </c>
      <c r="C322" s="197">
        <f>'입력표(사립)'!B709</f>
        <v>0</v>
      </c>
      <c r="D322" s="197">
        <f>'입력표(사립)'!C709</f>
        <v>0</v>
      </c>
      <c r="E322" s="197">
        <f>'입력표(사립)'!D709</f>
        <v>0</v>
      </c>
      <c r="F322" s="223">
        <f>'입력표(사립)'!E709</f>
        <v>0</v>
      </c>
      <c r="G322" s="406" t="str">
        <f t="shared" si="5"/>
        <v>E</v>
      </c>
      <c r="H322" s="378">
        <f>SUM(I322:Q322)</f>
        <v>0</v>
      </c>
      <c r="I322" s="226">
        <f>SUM('입력표(사립)'!F709:K709)</f>
        <v>0</v>
      </c>
      <c r="J322" s="191">
        <f>SUM('입력표(사립)'!L709:O709)</f>
        <v>0</v>
      </c>
      <c r="K322" s="191">
        <f>SUM('입력표(사립)'!P709:U709)</f>
        <v>0</v>
      </c>
      <c r="L322" s="382">
        <f>SUM('입력표(사립)'!V709:Y709)</f>
        <v>0</v>
      </c>
      <c r="M322" s="193">
        <f>SUM('입력표(사립)'!Z709)</f>
        <v>0</v>
      </c>
      <c r="N322" s="218">
        <f>SUM('입력표(사립)'!AA709)</f>
        <v>0</v>
      </c>
      <c r="O322" s="218">
        <f>SUM('입력표(사립)'!AB709)</f>
        <v>0</v>
      </c>
      <c r="P322" s="218">
        <f>SUM('입력표(사립)'!AC709)</f>
        <v>0</v>
      </c>
      <c r="Q322" s="345">
        <f>SUM('입력표(사립)'!AD709)</f>
        <v>0</v>
      </c>
    </row>
    <row r="323" spans="1:17" x14ac:dyDescent="0.3">
      <c r="A323" s="196"/>
      <c r="B323" s="344">
        <f>'입력표(사립)'!A710</f>
        <v>317</v>
      </c>
      <c r="C323" s="197">
        <f>'입력표(사립)'!B710</f>
        <v>0</v>
      </c>
      <c r="D323" s="197">
        <f>'입력표(사립)'!C710</f>
        <v>0</v>
      </c>
      <c r="E323" s="197">
        <f>'입력표(사립)'!D710</f>
        <v>0</v>
      </c>
      <c r="F323" s="223">
        <f>'입력표(사립)'!E710</f>
        <v>0</v>
      </c>
      <c r="G323" s="406" t="str">
        <f t="shared" si="5"/>
        <v>E</v>
      </c>
      <c r="H323" s="378">
        <f>SUM(I323:Q323)</f>
        <v>0</v>
      </c>
      <c r="I323" s="226">
        <f>SUM('입력표(사립)'!F710:K710)</f>
        <v>0</v>
      </c>
      <c r="J323" s="191">
        <f>SUM('입력표(사립)'!L710:O710)</f>
        <v>0</v>
      </c>
      <c r="K323" s="191">
        <f>SUM('입력표(사립)'!P710:U710)</f>
        <v>0</v>
      </c>
      <c r="L323" s="382">
        <f>SUM('입력표(사립)'!V710:Y710)</f>
        <v>0</v>
      </c>
      <c r="M323" s="193">
        <f>SUM('입력표(사립)'!Z710)</f>
        <v>0</v>
      </c>
      <c r="N323" s="218">
        <f>SUM('입력표(사립)'!AA710)</f>
        <v>0</v>
      </c>
      <c r="O323" s="218">
        <f>SUM('입력표(사립)'!AB710)</f>
        <v>0</v>
      </c>
      <c r="P323" s="218">
        <f>SUM('입력표(사립)'!AC710)</f>
        <v>0</v>
      </c>
      <c r="Q323" s="345">
        <f>SUM('입력표(사립)'!AD710)</f>
        <v>0</v>
      </c>
    </row>
    <row r="324" spans="1:17" x14ac:dyDescent="0.3">
      <c r="A324" s="196"/>
      <c r="B324" s="344">
        <f>'입력표(사립)'!A711</f>
        <v>318</v>
      </c>
      <c r="C324" s="197">
        <f>'입력표(사립)'!B711</f>
        <v>0</v>
      </c>
      <c r="D324" s="197">
        <f>'입력표(사립)'!C711</f>
        <v>0</v>
      </c>
      <c r="E324" s="197">
        <f>'입력표(사립)'!D711</f>
        <v>0</v>
      </c>
      <c r="F324" s="223">
        <f>'입력표(사립)'!E711</f>
        <v>0</v>
      </c>
      <c r="G324" s="406" t="str">
        <f t="shared" si="5"/>
        <v>E</v>
      </c>
      <c r="H324" s="378">
        <f>SUM(I324:Q324)</f>
        <v>0</v>
      </c>
      <c r="I324" s="226">
        <f>SUM('입력표(사립)'!F711:K711)</f>
        <v>0</v>
      </c>
      <c r="J324" s="191">
        <f>SUM('입력표(사립)'!L711:O711)</f>
        <v>0</v>
      </c>
      <c r="K324" s="191">
        <f>SUM('입력표(사립)'!P711:U711)</f>
        <v>0</v>
      </c>
      <c r="L324" s="382">
        <f>SUM('입력표(사립)'!V711:Y711)</f>
        <v>0</v>
      </c>
      <c r="M324" s="193">
        <f>SUM('입력표(사립)'!Z711)</f>
        <v>0</v>
      </c>
      <c r="N324" s="218">
        <f>SUM('입력표(사립)'!AA711)</f>
        <v>0</v>
      </c>
      <c r="O324" s="218">
        <f>SUM('입력표(사립)'!AB711)</f>
        <v>0</v>
      </c>
      <c r="P324" s="218">
        <f>SUM('입력표(사립)'!AC711)</f>
        <v>0</v>
      </c>
      <c r="Q324" s="345">
        <f>SUM('입력표(사립)'!AD711)</f>
        <v>0</v>
      </c>
    </row>
    <row r="325" spans="1:17" x14ac:dyDescent="0.3">
      <c r="A325" s="196"/>
      <c r="B325" s="344">
        <f>'입력표(사립)'!A712</f>
        <v>319</v>
      </c>
      <c r="C325" s="197">
        <f>'입력표(사립)'!B712</f>
        <v>0</v>
      </c>
      <c r="D325" s="197">
        <f>'입력표(사립)'!C712</f>
        <v>0</v>
      </c>
      <c r="E325" s="197">
        <f>'입력표(사립)'!D712</f>
        <v>0</v>
      </c>
      <c r="F325" s="223">
        <f>'입력표(사립)'!E712</f>
        <v>0</v>
      </c>
      <c r="G325" s="406" t="str">
        <f t="shared" si="5"/>
        <v>E</v>
      </c>
      <c r="H325" s="378">
        <f>SUM(I325:Q325)</f>
        <v>0</v>
      </c>
      <c r="I325" s="226">
        <f>SUM('입력표(사립)'!F712:K712)</f>
        <v>0</v>
      </c>
      <c r="J325" s="191">
        <f>SUM('입력표(사립)'!L712:O712)</f>
        <v>0</v>
      </c>
      <c r="K325" s="191">
        <f>SUM('입력표(사립)'!P712:U712)</f>
        <v>0</v>
      </c>
      <c r="L325" s="382">
        <f>SUM('입력표(사립)'!V712:Y712)</f>
        <v>0</v>
      </c>
      <c r="M325" s="193">
        <f>SUM('입력표(사립)'!Z712)</f>
        <v>0</v>
      </c>
      <c r="N325" s="218">
        <f>SUM('입력표(사립)'!AA712)</f>
        <v>0</v>
      </c>
      <c r="O325" s="218">
        <f>SUM('입력표(사립)'!AB712)</f>
        <v>0</v>
      </c>
      <c r="P325" s="218">
        <f>SUM('입력표(사립)'!AC712)</f>
        <v>0</v>
      </c>
      <c r="Q325" s="345">
        <f>SUM('입력표(사립)'!AD712)</f>
        <v>0</v>
      </c>
    </row>
    <row r="326" spans="1:17" x14ac:dyDescent="0.3">
      <c r="A326" s="196"/>
      <c r="B326" s="344">
        <f>'입력표(사립)'!A713</f>
        <v>320</v>
      </c>
      <c r="C326" s="197">
        <f>'입력표(사립)'!B713</f>
        <v>0</v>
      </c>
      <c r="D326" s="197">
        <f>'입력표(사립)'!C713</f>
        <v>0</v>
      </c>
      <c r="E326" s="197">
        <f>'입력표(사립)'!D713</f>
        <v>0</v>
      </c>
      <c r="F326" s="223">
        <f>'입력표(사립)'!E713</f>
        <v>0</v>
      </c>
      <c r="G326" s="406" t="str">
        <f t="shared" si="5"/>
        <v>E</v>
      </c>
      <c r="H326" s="378">
        <f>SUM(I326:Q326)</f>
        <v>0</v>
      </c>
      <c r="I326" s="226">
        <f>SUM('입력표(사립)'!F713:K713)</f>
        <v>0</v>
      </c>
      <c r="J326" s="191">
        <f>SUM('입력표(사립)'!L713:O713)</f>
        <v>0</v>
      </c>
      <c r="K326" s="191">
        <f>SUM('입력표(사립)'!P713:U713)</f>
        <v>0</v>
      </c>
      <c r="L326" s="382">
        <f>SUM('입력표(사립)'!V713:Y713)</f>
        <v>0</v>
      </c>
      <c r="M326" s="193">
        <f>SUM('입력표(사립)'!Z713)</f>
        <v>0</v>
      </c>
      <c r="N326" s="218">
        <f>SUM('입력표(사립)'!AA713)</f>
        <v>0</v>
      </c>
      <c r="O326" s="218">
        <f>SUM('입력표(사립)'!AB713)</f>
        <v>0</v>
      </c>
      <c r="P326" s="218">
        <f>SUM('입력표(사립)'!AC713)</f>
        <v>0</v>
      </c>
      <c r="Q326" s="345">
        <f>SUM('입력표(사립)'!AD713)</f>
        <v>0</v>
      </c>
    </row>
    <row r="327" spans="1:17" x14ac:dyDescent="0.3">
      <c r="A327" s="196"/>
      <c r="B327" s="344">
        <f>'입력표(사립)'!A714</f>
        <v>321</v>
      </c>
      <c r="C327" s="197">
        <f>'입력표(사립)'!B714</f>
        <v>0</v>
      </c>
      <c r="D327" s="197">
        <f>'입력표(사립)'!C714</f>
        <v>0</v>
      </c>
      <c r="E327" s="197">
        <f>'입력표(사립)'!D714</f>
        <v>0</v>
      </c>
      <c r="F327" s="223">
        <f>'입력표(사립)'!E714</f>
        <v>0</v>
      </c>
      <c r="G327" s="406" t="str">
        <f t="shared" si="5"/>
        <v>E</v>
      </c>
      <c r="H327" s="378">
        <f>SUM(I327:Q327)</f>
        <v>0</v>
      </c>
      <c r="I327" s="226">
        <f>SUM('입력표(사립)'!F714:K714)</f>
        <v>0</v>
      </c>
      <c r="J327" s="191">
        <f>SUM('입력표(사립)'!L714:O714)</f>
        <v>0</v>
      </c>
      <c r="K327" s="191">
        <f>SUM('입력표(사립)'!P714:U714)</f>
        <v>0</v>
      </c>
      <c r="L327" s="382">
        <f>SUM('입력표(사립)'!V714:Y714)</f>
        <v>0</v>
      </c>
      <c r="M327" s="193">
        <f>SUM('입력표(사립)'!Z714)</f>
        <v>0</v>
      </c>
      <c r="N327" s="218">
        <f>SUM('입력표(사립)'!AA714)</f>
        <v>0</v>
      </c>
      <c r="O327" s="218">
        <f>SUM('입력표(사립)'!AB714)</f>
        <v>0</v>
      </c>
      <c r="P327" s="218">
        <f>SUM('입력표(사립)'!AC714)</f>
        <v>0</v>
      </c>
      <c r="Q327" s="345">
        <f>SUM('입력표(사립)'!AD714)</f>
        <v>0</v>
      </c>
    </row>
    <row r="328" spans="1:17" x14ac:dyDescent="0.3">
      <c r="A328" s="196"/>
      <c r="B328" s="344">
        <f>'입력표(사립)'!A715</f>
        <v>322</v>
      </c>
      <c r="C328" s="197">
        <f>'입력표(사립)'!B715</f>
        <v>0</v>
      </c>
      <c r="D328" s="197">
        <f>'입력표(사립)'!C715</f>
        <v>0</v>
      </c>
      <c r="E328" s="197">
        <f>'입력표(사립)'!D715</f>
        <v>0</v>
      </c>
      <c r="F328" s="223">
        <f>'입력표(사립)'!E715</f>
        <v>0</v>
      </c>
      <c r="G328" s="406" t="str">
        <f t="shared" ref="G328:G391" si="6">IF(H328&gt;=251,"A",IF(H328&gt;=201,"B",IF(H328&gt;=151,"C",IF(H328&gt;=101,"D",IF(H328&lt;101,"E")))))</f>
        <v>E</v>
      </c>
      <c r="H328" s="378">
        <f>SUM(I328:Q328)</f>
        <v>0</v>
      </c>
      <c r="I328" s="226">
        <f>SUM('입력표(사립)'!F715:K715)</f>
        <v>0</v>
      </c>
      <c r="J328" s="191">
        <f>SUM('입력표(사립)'!L715:O715)</f>
        <v>0</v>
      </c>
      <c r="K328" s="191">
        <f>SUM('입력표(사립)'!P715:U715)</f>
        <v>0</v>
      </c>
      <c r="L328" s="382">
        <f>SUM('입력표(사립)'!V715:Y715)</f>
        <v>0</v>
      </c>
      <c r="M328" s="193">
        <f>SUM('입력표(사립)'!Z715)</f>
        <v>0</v>
      </c>
      <c r="N328" s="218">
        <f>SUM('입력표(사립)'!AA715)</f>
        <v>0</v>
      </c>
      <c r="O328" s="218">
        <f>SUM('입력표(사립)'!AB715)</f>
        <v>0</v>
      </c>
      <c r="P328" s="218">
        <f>SUM('입력표(사립)'!AC715)</f>
        <v>0</v>
      </c>
      <c r="Q328" s="345">
        <f>SUM('입력표(사립)'!AD715)</f>
        <v>0</v>
      </c>
    </row>
    <row r="329" spans="1:17" x14ac:dyDescent="0.3">
      <c r="A329" s="196"/>
      <c r="B329" s="344">
        <f>'입력표(사립)'!A716</f>
        <v>323</v>
      </c>
      <c r="C329" s="197">
        <f>'입력표(사립)'!B716</f>
        <v>0</v>
      </c>
      <c r="D329" s="197">
        <f>'입력표(사립)'!C716</f>
        <v>0</v>
      </c>
      <c r="E329" s="197">
        <f>'입력표(사립)'!D716</f>
        <v>0</v>
      </c>
      <c r="F329" s="223">
        <f>'입력표(사립)'!E716</f>
        <v>0</v>
      </c>
      <c r="G329" s="406" t="str">
        <f t="shared" si="6"/>
        <v>E</v>
      </c>
      <c r="H329" s="378">
        <f>SUM(I329:Q329)</f>
        <v>0</v>
      </c>
      <c r="I329" s="226">
        <f>SUM('입력표(사립)'!F716:K716)</f>
        <v>0</v>
      </c>
      <c r="J329" s="191">
        <f>SUM('입력표(사립)'!L716:O716)</f>
        <v>0</v>
      </c>
      <c r="K329" s="191">
        <f>SUM('입력표(사립)'!P716:U716)</f>
        <v>0</v>
      </c>
      <c r="L329" s="382">
        <f>SUM('입력표(사립)'!V716:Y716)</f>
        <v>0</v>
      </c>
      <c r="M329" s="193">
        <f>SUM('입력표(사립)'!Z716)</f>
        <v>0</v>
      </c>
      <c r="N329" s="218">
        <f>SUM('입력표(사립)'!AA716)</f>
        <v>0</v>
      </c>
      <c r="O329" s="218">
        <f>SUM('입력표(사립)'!AB716)</f>
        <v>0</v>
      </c>
      <c r="P329" s="218">
        <f>SUM('입력표(사립)'!AC716)</f>
        <v>0</v>
      </c>
      <c r="Q329" s="345">
        <f>SUM('입력표(사립)'!AD716)</f>
        <v>0</v>
      </c>
    </row>
    <row r="330" spans="1:17" x14ac:dyDescent="0.3">
      <c r="A330" s="196"/>
      <c r="B330" s="344">
        <f>'입력표(사립)'!A717</f>
        <v>324</v>
      </c>
      <c r="C330" s="197">
        <f>'입력표(사립)'!B717</f>
        <v>0</v>
      </c>
      <c r="D330" s="197">
        <f>'입력표(사립)'!C717</f>
        <v>0</v>
      </c>
      <c r="E330" s="197">
        <f>'입력표(사립)'!D717</f>
        <v>0</v>
      </c>
      <c r="F330" s="223">
        <f>'입력표(사립)'!E717</f>
        <v>0</v>
      </c>
      <c r="G330" s="406" t="str">
        <f t="shared" si="6"/>
        <v>E</v>
      </c>
      <c r="H330" s="378">
        <f>SUM(I330:Q330)</f>
        <v>0</v>
      </c>
      <c r="I330" s="226">
        <f>SUM('입력표(사립)'!F717:K717)</f>
        <v>0</v>
      </c>
      <c r="J330" s="191">
        <f>SUM('입력표(사립)'!L717:O717)</f>
        <v>0</v>
      </c>
      <c r="K330" s="191">
        <f>SUM('입력표(사립)'!P717:U717)</f>
        <v>0</v>
      </c>
      <c r="L330" s="382">
        <f>SUM('입력표(사립)'!V717:Y717)</f>
        <v>0</v>
      </c>
      <c r="M330" s="193">
        <f>SUM('입력표(사립)'!Z717)</f>
        <v>0</v>
      </c>
      <c r="N330" s="218">
        <f>SUM('입력표(사립)'!AA717)</f>
        <v>0</v>
      </c>
      <c r="O330" s="218">
        <f>SUM('입력표(사립)'!AB717)</f>
        <v>0</v>
      </c>
      <c r="P330" s="218">
        <f>SUM('입력표(사립)'!AC717)</f>
        <v>0</v>
      </c>
      <c r="Q330" s="345">
        <f>SUM('입력표(사립)'!AD717)</f>
        <v>0</v>
      </c>
    </row>
    <row r="331" spans="1:17" x14ac:dyDescent="0.3">
      <c r="A331" s="196"/>
      <c r="B331" s="344">
        <f>'입력표(사립)'!A718</f>
        <v>325</v>
      </c>
      <c r="C331" s="197">
        <f>'입력표(사립)'!B718</f>
        <v>0</v>
      </c>
      <c r="D331" s="197">
        <f>'입력표(사립)'!C718</f>
        <v>0</v>
      </c>
      <c r="E331" s="197">
        <f>'입력표(사립)'!D718</f>
        <v>0</v>
      </c>
      <c r="F331" s="223">
        <f>'입력표(사립)'!E718</f>
        <v>0</v>
      </c>
      <c r="G331" s="406" t="str">
        <f t="shared" si="6"/>
        <v>E</v>
      </c>
      <c r="H331" s="378">
        <f>SUM(I331:Q331)</f>
        <v>0</v>
      </c>
      <c r="I331" s="226">
        <f>SUM('입력표(사립)'!F718:K718)</f>
        <v>0</v>
      </c>
      <c r="J331" s="191">
        <f>SUM('입력표(사립)'!L718:O718)</f>
        <v>0</v>
      </c>
      <c r="K331" s="191">
        <f>SUM('입력표(사립)'!P718:U718)</f>
        <v>0</v>
      </c>
      <c r="L331" s="382">
        <f>SUM('입력표(사립)'!V718:Y718)</f>
        <v>0</v>
      </c>
      <c r="M331" s="193">
        <f>SUM('입력표(사립)'!Z718)</f>
        <v>0</v>
      </c>
      <c r="N331" s="218">
        <f>SUM('입력표(사립)'!AA718)</f>
        <v>0</v>
      </c>
      <c r="O331" s="218">
        <f>SUM('입력표(사립)'!AB718)</f>
        <v>0</v>
      </c>
      <c r="P331" s="218">
        <f>SUM('입력표(사립)'!AC718)</f>
        <v>0</v>
      </c>
      <c r="Q331" s="345">
        <f>SUM('입력표(사립)'!AD718)</f>
        <v>0</v>
      </c>
    </row>
    <row r="332" spans="1:17" x14ac:dyDescent="0.3">
      <c r="A332" s="196"/>
      <c r="B332" s="344">
        <f>'입력표(사립)'!A719</f>
        <v>326</v>
      </c>
      <c r="C332" s="197">
        <f>'입력표(사립)'!B719</f>
        <v>0</v>
      </c>
      <c r="D332" s="197">
        <f>'입력표(사립)'!C719</f>
        <v>0</v>
      </c>
      <c r="E332" s="197">
        <f>'입력표(사립)'!D719</f>
        <v>0</v>
      </c>
      <c r="F332" s="223">
        <f>'입력표(사립)'!E719</f>
        <v>0</v>
      </c>
      <c r="G332" s="406" t="str">
        <f t="shared" si="6"/>
        <v>E</v>
      </c>
      <c r="H332" s="378">
        <f>SUM(I332:Q332)</f>
        <v>0</v>
      </c>
      <c r="I332" s="226">
        <f>SUM('입력표(사립)'!F719:K719)</f>
        <v>0</v>
      </c>
      <c r="J332" s="191">
        <f>SUM('입력표(사립)'!L719:O719)</f>
        <v>0</v>
      </c>
      <c r="K332" s="191">
        <f>SUM('입력표(사립)'!P719:U719)</f>
        <v>0</v>
      </c>
      <c r="L332" s="382">
        <f>SUM('입력표(사립)'!V719:Y719)</f>
        <v>0</v>
      </c>
      <c r="M332" s="193">
        <f>SUM('입력표(사립)'!Z719)</f>
        <v>0</v>
      </c>
      <c r="N332" s="218">
        <f>SUM('입력표(사립)'!AA719)</f>
        <v>0</v>
      </c>
      <c r="O332" s="218">
        <f>SUM('입력표(사립)'!AB719)</f>
        <v>0</v>
      </c>
      <c r="P332" s="218">
        <f>SUM('입력표(사립)'!AC719)</f>
        <v>0</v>
      </c>
      <c r="Q332" s="345">
        <f>SUM('입력표(사립)'!AD719)</f>
        <v>0</v>
      </c>
    </row>
    <row r="333" spans="1:17" x14ac:dyDescent="0.3">
      <c r="A333" s="196"/>
      <c r="B333" s="344">
        <f>'입력표(사립)'!A720</f>
        <v>327</v>
      </c>
      <c r="C333" s="197">
        <f>'입력표(사립)'!B720</f>
        <v>0</v>
      </c>
      <c r="D333" s="197">
        <f>'입력표(사립)'!C720</f>
        <v>0</v>
      </c>
      <c r="E333" s="197">
        <f>'입력표(사립)'!D720</f>
        <v>0</v>
      </c>
      <c r="F333" s="223">
        <f>'입력표(사립)'!E720</f>
        <v>0</v>
      </c>
      <c r="G333" s="406" t="str">
        <f t="shared" si="6"/>
        <v>E</v>
      </c>
      <c r="H333" s="378">
        <f>SUM(I333:Q333)</f>
        <v>0</v>
      </c>
      <c r="I333" s="226">
        <f>SUM('입력표(사립)'!F720:K720)</f>
        <v>0</v>
      </c>
      <c r="J333" s="191">
        <f>SUM('입력표(사립)'!L720:O720)</f>
        <v>0</v>
      </c>
      <c r="K333" s="191">
        <f>SUM('입력표(사립)'!P720:U720)</f>
        <v>0</v>
      </c>
      <c r="L333" s="382">
        <f>SUM('입력표(사립)'!V720:Y720)</f>
        <v>0</v>
      </c>
      <c r="M333" s="193">
        <f>SUM('입력표(사립)'!Z720)</f>
        <v>0</v>
      </c>
      <c r="N333" s="218">
        <f>SUM('입력표(사립)'!AA720)</f>
        <v>0</v>
      </c>
      <c r="O333" s="218">
        <f>SUM('입력표(사립)'!AB720)</f>
        <v>0</v>
      </c>
      <c r="P333" s="218">
        <f>SUM('입력표(사립)'!AC720)</f>
        <v>0</v>
      </c>
      <c r="Q333" s="345">
        <f>SUM('입력표(사립)'!AD720)</f>
        <v>0</v>
      </c>
    </row>
    <row r="334" spans="1:17" x14ac:dyDescent="0.3">
      <c r="A334" s="196"/>
      <c r="B334" s="344">
        <f>'입력표(사립)'!A721</f>
        <v>328</v>
      </c>
      <c r="C334" s="197">
        <f>'입력표(사립)'!B721</f>
        <v>0</v>
      </c>
      <c r="D334" s="197">
        <f>'입력표(사립)'!C721</f>
        <v>0</v>
      </c>
      <c r="E334" s="197">
        <f>'입력표(사립)'!D721</f>
        <v>0</v>
      </c>
      <c r="F334" s="223">
        <f>'입력표(사립)'!E721</f>
        <v>0</v>
      </c>
      <c r="G334" s="406" t="str">
        <f t="shared" si="6"/>
        <v>E</v>
      </c>
      <c r="H334" s="378">
        <f>SUM(I334:Q334)</f>
        <v>0</v>
      </c>
      <c r="I334" s="226">
        <f>SUM('입력표(사립)'!F721:K721)</f>
        <v>0</v>
      </c>
      <c r="J334" s="191">
        <f>SUM('입력표(사립)'!L721:O721)</f>
        <v>0</v>
      </c>
      <c r="K334" s="191">
        <f>SUM('입력표(사립)'!P721:U721)</f>
        <v>0</v>
      </c>
      <c r="L334" s="382">
        <f>SUM('입력표(사립)'!V721:Y721)</f>
        <v>0</v>
      </c>
      <c r="M334" s="193">
        <f>SUM('입력표(사립)'!Z721)</f>
        <v>0</v>
      </c>
      <c r="N334" s="218">
        <f>SUM('입력표(사립)'!AA721)</f>
        <v>0</v>
      </c>
      <c r="O334" s="218">
        <f>SUM('입력표(사립)'!AB721)</f>
        <v>0</v>
      </c>
      <c r="P334" s="218">
        <f>SUM('입력표(사립)'!AC721)</f>
        <v>0</v>
      </c>
      <c r="Q334" s="345">
        <f>SUM('입력표(사립)'!AD721)</f>
        <v>0</v>
      </c>
    </row>
    <row r="335" spans="1:17" x14ac:dyDescent="0.3">
      <c r="A335" s="196"/>
      <c r="B335" s="344">
        <f>'입력표(사립)'!A722</f>
        <v>329</v>
      </c>
      <c r="C335" s="197">
        <f>'입력표(사립)'!B722</f>
        <v>0</v>
      </c>
      <c r="D335" s="197">
        <f>'입력표(사립)'!C722</f>
        <v>0</v>
      </c>
      <c r="E335" s="197">
        <f>'입력표(사립)'!D722</f>
        <v>0</v>
      </c>
      <c r="F335" s="223">
        <f>'입력표(사립)'!E722</f>
        <v>0</v>
      </c>
      <c r="G335" s="406" t="str">
        <f t="shared" si="6"/>
        <v>E</v>
      </c>
      <c r="H335" s="378">
        <f>SUM(I335:Q335)</f>
        <v>0</v>
      </c>
      <c r="I335" s="226">
        <f>SUM('입력표(사립)'!F722:K722)</f>
        <v>0</v>
      </c>
      <c r="J335" s="191">
        <f>SUM('입력표(사립)'!L722:O722)</f>
        <v>0</v>
      </c>
      <c r="K335" s="191">
        <f>SUM('입력표(사립)'!P722:U722)</f>
        <v>0</v>
      </c>
      <c r="L335" s="382">
        <f>SUM('입력표(사립)'!V722:Y722)</f>
        <v>0</v>
      </c>
      <c r="M335" s="193">
        <f>SUM('입력표(사립)'!Z722)</f>
        <v>0</v>
      </c>
      <c r="N335" s="218">
        <f>SUM('입력표(사립)'!AA722)</f>
        <v>0</v>
      </c>
      <c r="O335" s="218">
        <f>SUM('입력표(사립)'!AB722)</f>
        <v>0</v>
      </c>
      <c r="P335" s="218">
        <f>SUM('입력표(사립)'!AC722)</f>
        <v>0</v>
      </c>
      <c r="Q335" s="345">
        <f>SUM('입력표(사립)'!AD722)</f>
        <v>0</v>
      </c>
    </row>
    <row r="336" spans="1:17" x14ac:dyDescent="0.3">
      <c r="A336" s="196"/>
      <c r="B336" s="344">
        <f>'입력표(사립)'!A723</f>
        <v>330</v>
      </c>
      <c r="C336" s="197">
        <f>'입력표(사립)'!B723</f>
        <v>0</v>
      </c>
      <c r="D336" s="197">
        <f>'입력표(사립)'!C723</f>
        <v>0</v>
      </c>
      <c r="E336" s="197">
        <f>'입력표(사립)'!D723</f>
        <v>0</v>
      </c>
      <c r="F336" s="223">
        <f>'입력표(사립)'!E723</f>
        <v>0</v>
      </c>
      <c r="G336" s="406" t="str">
        <f t="shared" si="6"/>
        <v>E</v>
      </c>
      <c r="H336" s="378">
        <f>SUM(I336:Q336)</f>
        <v>0</v>
      </c>
      <c r="I336" s="226">
        <f>SUM('입력표(사립)'!F723:K723)</f>
        <v>0</v>
      </c>
      <c r="J336" s="191">
        <f>SUM('입력표(사립)'!L723:O723)</f>
        <v>0</v>
      </c>
      <c r="K336" s="191">
        <f>SUM('입력표(사립)'!P723:U723)</f>
        <v>0</v>
      </c>
      <c r="L336" s="382">
        <f>SUM('입력표(사립)'!V723:Y723)</f>
        <v>0</v>
      </c>
      <c r="M336" s="193">
        <f>SUM('입력표(사립)'!Z723)</f>
        <v>0</v>
      </c>
      <c r="N336" s="218">
        <f>SUM('입력표(사립)'!AA723)</f>
        <v>0</v>
      </c>
      <c r="O336" s="218">
        <f>SUM('입력표(사립)'!AB723)</f>
        <v>0</v>
      </c>
      <c r="P336" s="218">
        <f>SUM('입력표(사립)'!AC723)</f>
        <v>0</v>
      </c>
      <c r="Q336" s="345">
        <f>SUM('입력표(사립)'!AD723)</f>
        <v>0</v>
      </c>
    </row>
    <row r="337" spans="1:17" x14ac:dyDescent="0.3">
      <c r="A337" s="196"/>
      <c r="B337" s="344">
        <f>'입력표(사립)'!A724</f>
        <v>331</v>
      </c>
      <c r="C337" s="197">
        <f>'입력표(사립)'!B724</f>
        <v>0</v>
      </c>
      <c r="D337" s="197">
        <f>'입력표(사립)'!C724</f>
        <v>0</v>
      </c>
      <c r="E337" s="197">
        <f>'입력표(사립)'!D724</f>
        <v>0</v>
      </c>
      <c r="F337" s="223">
        <f>'입력표(사립)'!E724</f>
        <v>0</v>
      </c>
      <c r="G337" s="406" t="str">
        <f t="shared" si="6"/>
        <v>E</v>
      </c>
      <c r="H337" s="378">
        <f>SUM(I337:Q337)</f>
        <v>0</v>
      </c>
      <c r="I337" s="226">
        <f>SUM('입력표(사립)'!F724:K724)</f>
        <v>0</v>
      </c>
      <c r="J337" s="191">
        <f>SUM('입력표(사립)'!L724:O724)</f>
        <v>0</v>
      </c>
      <c r="K337" s="191">
        <f>SUM('입력표(사립)'!P724:U724)</f>
        <v>0</v>
      </c>
      <c r="L337" s="382">
        <f>SUM('입력표(사립)'!V724:Y724)</f>
        <v>0</v>
      </c>
      <c r="M337" s="193">
        <f>SUM('입력표(사립)'!Z724)</f>
        <v>0</v>
      </c>
      <c r="N337" s="218">
        <f>SUM('입력표(사립)'!AA724)</f>
        <v>0</v>
      </c>
      <c r="O337" s="218">
        <f>SUM('입력표(사립)'!AB724)</f>
        <v>0</v>
      </c>
      <c r="P337" s="218">
        <f>SUM('입력표(사립)'!AC724)</f>
        <v>0</v>
      </c>
      <c r="Q337" s="345">
        <f>SUM('입력표(사립)'!AD724)</f>
        <v>0</v>
      </c>
    </row>
    <row r="338" spans="1:17" x14ac:dyDescent="0.3">
      <c r="A338" s="196"/>
      <c r="B338" s="344">
        <f>'입력표(사립)'!A725</f>
        <v>332</v>
      </c>
      <c r="C338" s="197">
        <f>'입력표(사립)'!B725</f>
        <v>0</v>
      </c>
      <c r="D338" s="197">
        <f>'입력표(사립)'!C725</f>
        <v>0</v>
      </c>
      <c r="E338" s="197">
        <f>'입력표(사립)'!D725</f>
        <v>0</v>
      </c>
      <c r="F338" s="223">
        <f>'입력표(사립)'!E725</f>
        <v>0</v>
      </c>
      <c r="G338" s="406" t="str">
        <f t="shared" si="6"/>
        <v>E</v>
      </c>
      <c r="H338" s="378">
        <f>SUM(I338:Q338)</f>
        <v>0</v>
      </c>
      <c r="I338" s="226">
        <f>SUM('입력표(사립)'!F725:K725)</f>
        <v>0</v>
      </c>
      <c r="J338" s="191">
        <f>SUM('입력표(사립)'!L725:O725)</f>
        <v>0</v>
      </c>
      <c r="K338" s="191">
        <f>SUM('입력표(사립)'!P725:U725)</f>
        <v>0</v>
      </c>
      <c r="L338" s="382">
        <f>SUM('입력표(사립)'!V725:Y725)</f>
        <v>0</v>
      </c>
      <c r="M338" s="193">
        <f>SUM('입력표(사립)'!Z725)</f>
        <v>0</v>
      </c>
      <c r="N338" s="218">
        <f>SUM('입력표(사립)'!AA725)</f>
        <v>0</v>
      </c>
      <c r="O338" s="218">
        <f>SUM('입력표(사립)'!AB725)</f>
        <v>0</v>
      </c>
      <c r="P338" s="218">
        <f>SUM('입력표(사립)'!AC725)</f>
        <v>0</v>
      </c>
      <c r="Q338" s="345">
        <f>SUM('입력표(사립)'!AD725)</f>
        <v>0</v>
      </c>
    </row>
    <row r="339" spans="1:17" x14ac:dyDescent="0.3">
      <c r="A339" s="196"/>
      <c r="B339" s="344">
        <f>'입력표(사립)'!A726</f>
        <v>333</v>
      </c>
      <c r="C339" s="197">
        <f>'입력표(사립)'!B726</f>
        <v>0</v>
      </c>
      <c r="D339" s="197">
        <f>'입력표(사립)'!C726</f>
        <v>0</v>
      </c>
      <c r="E339" s="197">
        <f>'입력표(사립)'!D726</f>
        <v>0</v>
      </c>
      <c r="F339" s="223">
        <f>'입력표(사립)'!E726</f>
        <v>0</v>
      </c>
      <c r="G339" s="406" t="str">
        <f t="shared" si="6"/>
        <v>E</v>
      </c>
      <c r="H339" s="378">
        <f>SUM(I339:Q339)</f>
        <v>0</v>
      </c>
      <c r="I339" s="226">
        <f>SUM('입력표(사립)'!F726:K726)</f>
        <v>0</v>
      </c>
      <c r="J339" s="191">
        <f>SUM('입력표(사립)'!L726:O726)</f>
        <v>0</v>
      </c>
      <c r="K339" s="191">
        <f>SUM('입력표(사립)'!P726:U726)</f>
        <v>0</v>
      </c>
      <c r="L339" s="382">
        <f>SUM('입력표(사립)'!V726:Y726)</f>
        <v>0</v>
      </c>
      <c r="M339" s="193">
        <f>SUM('입력표(사립)'!Z726)</f>
        <v>0</v>
      </c>
      <c r="N339" s="218">
        <f>SUM('입력표(사립)'!AA726)</f>
        <v>0</v>
      </c>
      <c r="O339" s="218">
        <f>SUM('입력표(사립)'!AB726)</f>
        <v>0</v>
      </c>
      <c r="P339" s="218">
        <f>SUM('입력표(사립)'!AC726)</f>
        <v>0</v>
      </c>
      <c r="Q339" s="345">
        <f>SUM('입력표(사립)'!AD726)</f>
        <v>0</v>
      </c>
    </row>
    <row r="340" spans="1:17" x14ac:dyDescent="0.3">
      <c r="A340" s="196"/>
      <c r="B340" s="344">
        <f>'입력표(사립)'!A727</f>
        <v>334</v>
      </c>
      <c r="C340" s="197">
        <f>'입력표(사립)'!B727</f>
        <v>0</v>
      </c>
      <c r="D340" s="197">
        <f>'입력표(사립)'!C727</f>
        <v>0</v>
      </c>
      <c r="E340" s="197">
        <f>'입력표(사립)'!D727</f>
        <v>0</v>
      </c>
      <c r="F340" s="223">
        <f>'입력표(사립)'!E727</f>
        <v>0</v>
      </c>
      <c r="G340" s="406" t="str">
        <f t="shared" si="6"/>
        <v>E</v>
      </c>
      <c r="H340" s="378">
        <f>SUM(I340:Q340)</f>
        <v>0</v>
      </c>
      <c r="I340" s="226">
        <f>SUM('입력표(사립)'!F727:K727)</f>
        <v>0</v>
      </c>
      <c r="J340" s="191">
        <f>SUM('입력표(사립)'!L727:O727)</f>
        <v>0</v>
      </c>
      <c r="K340" s="191">
        <f>SUM('입력표(사립)'!P727:U727)</f>
        <v>0</v>
      </c>
      <c r="L340" s="382">
        <f>SUM('입력표(사립)'!V727:Y727)</f>
        <v>0</v>
      </c>
      <c r="M340" s="193">
        <f>SUM('입력표(사립)'!Z727)</f>
        <v>0</v>
      </c>
      <c r="N340" s="218">
        <f>SUM('입력표(사립)'!AA727)</f>
        <v>0</v>
      </c>
      <c r="O340" s="218">
        <f>SUM('입력표(사립)'!AB727)</f>
        <v>0</v>
      </c>
      <c r="P340" s="218">
        <f>SUM('입력표(사립)'!AC727)</f>
        <v>0</v>
      </c>
      <c r="Q340" s="345">
        <f>SUM('입력표(사립)'!AD727)</f>
        <v>0</v>
      </c>
    </row>
    <row r="341" spans="1:17" x14ac:dyDescent="0.3">
      <c r="A341" s="196"/>
      <c r="B341" s="344">
        <f>'입력표(사립)'!A728</f>
        <v>335</v>
      </c>
      <c r="C341" s="197">
        <f>'입력표(사립)'!B728</f>
        <v>0</v>
      </c>
      <c r="D341" s="197">
        <f>'입력표(사립)'!C728</f>
        <v>0</v>
      </c>
      <c r="E341" s="197">
        <f>'입력표(사립)'!D728</f>
        <v>0</v>
      </c>
      <c r="F341" s="223">
        <f>'입력표(사립)'!E728</f>
        <v>0</v>
      </c>
      <c r="G341" s="406" t="str">
        <f t="shared" si="6"/>
        <v>E</v>
      </c>
      <c r="H341" s="378">
        <f>SUM(I341:Q341)</f>
        <v>0</v>
      </c>
      <c r="I341" s="226">
        <f>SUM('입력표(사립)'!F728:K728)</f>
        <v>0</v>
      </c>
      <c r="J341" s="191">
        <f>SUM('입력표(사립)'!L728:O728)</f>
        <v>0</v>
      </c>
      <c r="K341" s="191">
        <f>SUM('입력표(사립)'!P728:U728)</f>
        <v>0</v>
      </c>
      <c r="L341" s="382">
        <f>SUM('입력표(사립)'!V728:Y728)</f>
        <v>0</v>
      </c>
      <c r="M341" s="193">
        <f>SUM('입력표(사립)'!Z728)</f>
        <v>0</v>
      </c>
      <c r="N341" s="218">
        <f>SUM('입력표(사립)'!AA728)</f>
        <v>0</v>
      </c>
      <c r="O341" s="218">
        <f>SUM('입력표(사립)'!AB728)</f>
        <v>0</v>
      </c>
      <c r="P341" s="218">
        <f>SUM('입력표(사립)'!AC728)</f>
        <v>0</v>
      </c>
      <c r="Q341" s="345">
        <f>SUM('입력표(사립)'!AD728)</f>
        <v>0</v>
      </c>
    </row>
    <row r="342" spans="1:17" x14ac:dyDescent="0.3">
      <c r="A342" s="196"/>
      <c r="B342" s="344">
        <f>'입력표(사립)'!A729</f>
        <v>336</v>
      </c>
      <c r="C342" s="197">
        <f>'입력표(사립)'!B729</f>
        <v>0</v>
      </c>
      <c r="D342" s="197">
        <f>'입력표(사립)'!C729</f>
        <v>0</v>
      </c>
      <c r="E342" s="197">
        <f>'입력표(사립)'!D729</f>
        <v>0</v>
      </c>
      <c r="F342" s="223">
        <f>'입력표(사립)'!E729</f>
        <v>0</v>
      </c>
      <c r="G342" s="406" t="str">
        <f t="shared" si="6"/>
        <v>E</v>
      </c>
      <c r="H342" s="378">
        <f>SUM(I342:Q342)</f>
        <v>0</v>
      </c>
      <c r="I342" s="226">
        <f>SUM('입력표(사립)'!F729:K729)</f>
        <v>0</v>
      </c>
      <c r="J342" s="191">
        <f>SUM('입력표(사립)'!L729:O729)</f>
        <v>0</v>
      </c>
      <c r="K342" s="191">
        <f>SUM('입력표(사립)'!P729:U729)</f>
        <v>0</v>
      </c>
      <c r="L342" s="382">
        <f>SUM('입력표(사립)'!V729:Y729)</f>
        <v>0</v>
      </c>
      <c r="M342" s="193">
        <f>SUM('입력표(사립)'!Z729)</f>
        <v>0</v>
      </c>
      <c r="N342" s="218">
        <f>SUM('입력표(사립)'!AA729)</f>
        <v>0</v>
      </c>
      <c r="O342" s="218">
        <f>SUM('입력표(사립)'!AB729)</f>
        <v>0</v>
      </c>
      <c r="P342" s="218">
        <f>SUM('입력표(사립)'!AC729)</f>
        <v>0</v>
      </c>
      <c r="Q342" s="345">
        <f>SUM('입력표(사립)'!AD729)</f>
        <v>0</v>
      </c>
    </row>
    <row r="343" spans="1:17" x14ac:dyDescent="0.3">
      <c r="A343" s="196"/>
      <c r="B343" s="344">
        <f>'입력표(사립)'!A730</f>
        <v>337</v>
      </c>
      <c r="C343" s="197">
        <f>'입력표(사립)'!B730</f>
        <v>0</v>
      </c>
      <c r="D343" s="197">
        <f>'입력표(사립)'!C730</f>
        <v>0</v>
      </c>
      <c r="E343" s="197">
        <f>'입력표(사립)'!D730</f>
        <v>0</v>
      </c>
      <c r="F343" s="223">
        <f>'입력표(사립)'!E730</f>
        <v>0</v>
      </c>
      <c r="G343" s="406" t="str">
        <f t="shared" si="6"/>
        <v>E</v>
      </c>
      <c r="H343" s="378">
        <f>SUM(I343:Q343)</f>
        <v>0</v>
      </c>
      <c r="I343" s="226">
        <f>SUM('입력표(사립)'!F730:K730)</f>
        <v>0</v>
      </c>
      <c r="J343" s="191">
        <f>SUM('입력표(사립)'!L730:O730)</f>
        <v>0</v>
      </c>
      <c r="K343" s="191">
        <f>SUM('입력표(사립)'!P730:U730)</f>
        <v>0</v>
      </c>
      <c r="L343" s="382">
        <f>SUM('입력표(사립)'!V730:Y730)</f>
        <v>0</v>
      </c>
      <c r="M343" s="193">
        <f>SUM('입력표(사립)'!Z730)</f>
        <v>0</v>
      </c>
      <c r="N343" s="218">
        <f>SUM('입력표(사립)'!AA730)</f>
        <v>0</v>
      </c>
      <c r="O343" s="218">
        <f>SUM('입력표(사립)'!AB730)</f>
        <v>0</v>
      </c>
      <c r="P343" s="218">
        <f>SUM('입력표(사립)'!AC730)</f>
        <v>0</v>
      </c>
      <c r="Q343" s="345">
        <f>SUM('입력표(사립)'!AD730)</f>
        <v>0</v>
      </c>
    </row>
    <row r="344" spans="1:17" x14ac:dyDescent="0.3">
      <c r="A344" s="196"/>
      <c r="B344" s="344">
        <f>'입력표(사립)'!A731</f>
        <v>338</v>
      </c>
      <c r="C344" s="197">
        <f>'입력표(사립)'!B731</f>
        <v>0</v>
      </c>
      <c r="D344" s="197">
        <f>'입력표(사립)'!C731</f>
        <v>0</v>
      </c>
      <c r="E344" s="197">
        <f>'입력표(사립)'!D731</f>
        <v>0</v>
      </c>
      <c r="F344" s="223">
        <f>'입력표(사립)'!E731</f>
        <v>0</v>
      </c>
      <c r="G344" s="406" t="str">
        <f t="shared" si="6"/>
        <v>E</v>
      </c>
      <c r="H344" s="378">
        <f>SUM(I344:Q344)</f>
        <v>0</v>
      </c>
      <c r="I344" s="226">
        <f>SUM('입력표(사립)'!F731:K731)</f>
        <v>0</v>
      </c>
      <c r="J344" s="191">
        <f>SUM('입력표(사립)'!L731:O731)</f>
        <v>0</v>
      </c>
      <c r="K344" s="191">
        <f>SUM('입력표(사립)'!P731:U731)</f>
        <v>0</v>
      </c>
      <c r="L344" s="382">
        <f>SUM('입력표(사립)'!V731:Y731)</f>
        <v>0</v>
      </c>
      <c r="M344" s="193">
        <f>SUM('입력표(사립)'!Z731)</f>
        <v>0</v>
      </c>
      <c r="N344" s="218">
        <f>SUM('입력표(사립)'!AA731)</f>
        <v>0</v>
      </c>
      <c r="O344" s="218">
        <f>SUM('입력표(사립)'!AB731)</f>
        <v>0</v>
      </c>
      <c r="P344" s="218">
        <f>SUM('입력표(사립)'!AC731)</f>
        <v>0</v>
      </c>
      <c r="Q344" s="345">
        <f>SUM('입력표(사립)'!AD731)</f>
        <v>0</v>
      </c>
    </row>
    <row r="345" spans="1:17" x14ac:dyDescent="0.3">
      <c r="A345" s="196"/>
      <c r="B345" s="344">
        <f>'입력표(사립)'!A732</f>
        <v>339</v>
      </c>
      <c r="C345" s="197">
        <f>'입력표(사립)'!B732</f>
        <v>0</v>
      </c>
      <c r="D345" s="197">
        <f>'입력표(사립)'!C732</f>
        <v>0</v>
      </c>
      <c r="E345" s="197">
        <f>'입력표(사립)'!D732</f>
        <v>0</v>
      </c>
      <c r="F345" s="223">
        <f>'입력표(사립)'!E732</f>
        <v>0</v>
      </c>
      <c r="G345" s="406" t="str">
        <f t="shared" si="6"/>
        <v>E</v>
      </c>
      <c r="H345" s="378">
        <f>SUM(I345:Q345)</f>
        <v>0</v>
      </c>
      <c r="I345" s="226">
        <f>SUM('입력표(사립)'!F732:K732)</f>
        <v>0</v>
      </c>
      <c r="J345" s="191">
        <f>SUM('입력표(사립)'!L732:O732)</f>
        <v>0</v>
      </c>
      <c r="K345" s="191">
        <f>SUM('입력표(사립)'!P732:U732)</f>
        <v>0</v>
      </c>
      <c r="L345" s="382">
        <f>SUM('입력표(사립)'!V732:Y732)</f>
        <v>0</v>
      </c>
      <c r="M345" s="193">
        <f>SUM('입력표(사립)'!Z732)</f>
        <v>0</v>
      </c>
      <c r="N345" s="218">
        <f>SUM('입력표(사립)'!AA732)</f>
        <v>0</v>
      </c>
      <c r="O345" s="218">
        <f>SUM('입력표(사립)'!AB732)</f>
        <v>0</v>
      </c>
      <c r="P345" s="218">
        <f>SUM('입력표(사립)'!AC732)</f>
        <v>0</v>
      </c>
      <c r="Q345" s="345">
        <f>SUM('입력표(사립)'!AD732)</f>
        <v>0</v>
      </c>
    </row>
    <row r="346" spans="1:17" x14ac:dyDescent="0.3">
      <c r="A346" s="196"/>
      <c r="B346" s="344">
        <f>'입력표(사립)'!A733</f>
        <v>340</v>
      </c>
      <c r="C346" s="197">
        <f>'입력표(사립)'!B733</f>
        <v>0</v>
      </c>
      <c r="D346" s="197">
        <f>'입력표(사립)'!C733</f>
        <v>0</v>
      </c>
      <c r="E346" s="197">
        <f>'입력표(사립)'!D733</f>
        <v>0</v>
      </c>
      <c r="F346" s="223">
        <f>'입력표(사립)'!E733</f>
        <v>0</v>
      </c>
      <c r="G346" s="406" t="str">
        <f t="shared" si="6"/>
        <v>E</v>
      </c>
      <c r="H346" s="378">
        <f>SUM(I346:Q346)</f>
        <v>0</v>
      </c>
      <c r="I346" s="226">
        <f>SUM('입력표(사립)'!F733:K733)</f>
        <v>0</v>
      </c>
      <c r="J346" s="191">
        <f>SUM('입력표(사립)'!L733:O733)</f>
        <v>0</v>
      </c>
      <c r="K346" s="191">
        <f>SUM('입력표(사립)'!P733:U733)</f>
        <v>0</v>
      </c>
      <c r="L346" s="382">
        <f>SUM('입력표(사립)'!V733:Y733)</f>
        <v>0</v>
      </c>
      <c r="M346" s="193">
        <f>SUM('입력표(사립)'!Z733)</f>
        <v>0</v>
      </c>
      <c r="N346" s="218">
        <f>SUM('입력표(사립)'!AA733)</f>
        <v>0</v>
      </c>
      <c r="O346" s="218">
        <f>SUM('입력표(사립)'!AB733)</f>
        <v>0</v>
      </c>
      <c r="P346" s="218">
        <f>SUM('입력표(사립)'!AC733)</f>
        <v>0</v>
      </c>
      <c r="Q346" s="345">
        <f>SUM('입력표(사립)'!AD733)</f>
        <v>0</v>
      </c>
    </row>
    <row r="347" spans="1:17" x14ac:dyDescent="0.3">
      <c r="A347" s="196"/>
      <c r="B347" s="344">
        <f>'입력표(사립)'!A734</f>
        <v>341</v>
      </c>
      <c r="C347" s="197">
        <f>'입력표(사립)'!B734</f>
        <v>0</v>
      </c>
      <c r="D347" s="197">
        <f>'입력표(사립)'!C734</f>
        <v>0</v>
      </c>
      <c r="E347" s="197">
        <f>'입력표(사립)'!D734</f>
        <v>0</v>
      </c>
      <c r="F347" s="223">
        <f>'입력표(사립)'!E734</f>
        <v>0</v>
      </c>
      <c r="G347" s="406" t="str">
        <f t="shared" si="6"/>
        <v>E</v>
      </c>
      <c r="H347" s="378">
        <f>SUM(I347:Q347)</f>
        <v>0</v>
      </c>
      <c r="I347" s="226">
        <f>SUM('입력표(사립)'!F734:K734)</f>
        <v>0</v>
      </c>
      <c r="J347" s="191">
        <f>SUM('입력표(사립)'!L734:O734)</f>
        <v>0</v>
      </c>
      <c r="K347" s="191">
        <f>SUM('입력표(사립)'!P734:U734)</f>
        <v>0</v>
      </c>
      <c r="L347" s="382">
        <f>SUM('입력표(사립)'!V734:Y734)</f>
        <v>0</v>
      </c>
      <c r="M347" s="193">
        <f>SUM('입력표(사립)'!Z734)</f>
        <v>0</v>
      </c>
      <c r="N347" s="218">
        <f>SUM('입력표(사립)'!AA734)</f>
        <v>0</v>
      </c>
      <c r="O347" s="218">
        <f>SUM('입력표(사립)'!AB734)</f>
        <v>0</v>
      </c>
      <c r="P347" s="218">
        <f>SUM('입력표(사립)'!AC734)</f>
        <v>0</v>
      </c>
      <c r="Q347" s="345">
        <f>SUM('입력표(사립)'!AD734)</f>
        <v>0</v>
      </c>
    </row>
    <row r="348" spans="1:17" x14ac:dyDescent="0.3">
      <c r="A348" s="196"/>
      <c r="B348" s="344">
        <f>'입력표(사립)'!A735</f>
        <v>342</v>
      </c>
      <c r="C348" s="197">
        <f>'입력표(사립)'!B735</f>
        <v>0</v>
      </c>
      <c r="D348" s="197">
        <f>'입력표(사립)'!C735</f>
        <v>0</v>
      </c>
      <c r="E348" s="197">
        <f>'입력표(사립)'!D735</f>
        <v>0</v>
      </c>
      <c r="F348" s="223">
        <f>'입력표(사립)'!E735</f>
        <v>0</v>
      </c>
      <c r="G348" s="406" t="str">
        <f t="shared" si="6"/>
        <v>E</v>
      </c>
      <c r="H348" s="378">
        <f>SUM(I348:Q348)</f>
        <v>0</v>
      </c>
      <c r="I348" s="226">
        <f>SUM('입력표(사립)'!F735:K735)</f>
        <v>0</v>
      </c>
      <c r="J348" s="191">
        <f>SUM('입력표(사립)'!L735:O735)</f>
        <v>0</v>
      </c>
      <c r="K348" s="191">
        <f>SUM('입력표(사립)'!P735:U735)</f>
        <v>0</v>
      </c>
      <c r="L348" s="382">
        <f>SUM('입력표(사립)'!V735:Y735)</f>
        <v>0</v>
      </c>
      <c r="M348" s="193">
        <f>SUM('입력표(사립)'!Z735)</f>
        <v>0</v>
      </c>
      <c r="N348" s="218">
        <f>SUM('입력표(사립)'!AA735)</f>
        <v>0</v>
      </c>
      <c r="O348" s="218">
        <f>SUM('입력표(사립)'!AB735)</f>
        <v>0</v>
      </c>
      <c r="P348" s="218">
        <f>SUM('입력표(사립)'!AC735)</f>
        <v>0</v>
      </c>
      <c r="Q348" s="345">
        <f>SUM('입력표(사립)'!AD735)</f>
        <v>0</v>
      </c>
    </row>
    <row r="349" spans="1:17" x14ac:dyDescent="0.3">
      <c r="A349" s="196"/>
      <c r="B349" s="344">
        <f>'입력표(사립)'!A736</f>
        <v>343</v>
      </c>
      <c r="C349" s="197">
        <f>'입력표(사립)'!B736</f>
        <v>0</v>
      </c>
      <c r="D349" s="197">
        <f>'입력표(사립)'!C736</f>
        <v>0</v>
      </c>
      <c r="E349" s="197">
        <f>'입력표(사립)'!D736</f>
        <v>0</v>
      </c>
      <c r="F349" s="223">
        <f>'입력표(사립)'!E736</f>
        <v>0</v>
      </c>
      <c r="G349" s="406" t="str">
        <f t="shared" si="6"/>
        <v>E</v>
      </c>
      <c r="H349" s="378">
        <f>SUM(I349:Q349)</f>
        <v>0</v>
      </c>
      <c r="I349" s="226">
        <f>SUM('입력표(사립)'!F736:K736)</f>
        <v>0</v>
      </c>
      <c r="J349" s="191">
        <f>SUM('입력표(사립)'!L736:O736)</f>
        <v>0</v>
      </c>
      <c r="K349" s="191">
        <f>SUM('입력표(사립)'!P736:U736)</f>
        <v>0</v>
      </c>
      <c r="L349" s="382">
        <f>SUM('입력표(사립)'!V736:Y736)</f>
        <v>0</v>
      </c>
      <c r="M349" s="193">
        <f>SUM('입력표(사립)'!Z736)</f>
        <v>0</v>
      </c>
      <c r="N349" s="218">
        <f>SUM('입력표(사립)'!AA736)</f>
        <v>0</v>
      </c>
      <c r="O349" s="218">
        <f>SUM('입력표(사립)'!AB736)</f>
        <v>0</v>
      </c>
      <c r="P349" s="218">
        <f>SUM('입력표(사립)'!AC736)</f>
        <v>0</v>
      </c>
      <c r="Q349" s="345">
        <f>SUM('입력표(사립)'!AD736)</f>
        <v>0</v>
      </c>
    </row>
    <row r="350" spans="1:17" x14ac:dyDescent="0.3">
      <c r="A350" s="196"/>
      <c r="B350" s="344">
        <f>'입력표(사립)'!A737</f>
        <v>344</v>
      </c>
      <c r="C350" s="197">
        <f>'입력표(사립)'!B737</f>
        <v>0</v>
      </c>
      <c r="D350" s="197">
        <f>'입력표(사립)'!C737</f>
        <v>0</v>
      </c>
      <c r="E350" s="197">
        <f>'입력표(사립)'!D737</f>
        <v>0</v>
      </c>
      <c r="F350" s="223">
        <f>'입력표(사립)'!E737</f>
        <v>0</v>
      </c>
      <c r="G350" s="406" t="str">
        <f t="shared" si="6"/>
        <v>E</v>
      </c>
      <c r="H350" s="378">
        <f>SUM(I350:Q350)</f>
        <v>0</v>
      </c>
      <c r="I350" s="226">
        <f>SUM('입력표(사립)'!F737:K737)</f>
        <v>0</v>
      </c>
      <c r="J350" s="191">
        <f>SUM('입력표(사립)'!L737:O737)</f>
        <v>0</v>
      </c>
      <c r="K350" s="191">
        <f>SUM('입력표(사립)'!P737:U737)</f>
        <v>0</v>
      </c>
      <c r="L350" s="382">
        <f>SUM('입력표(사립)'!V737:Y737)</f>
        <v>0</v>
      </c>
      <c r="M350" s="193">
        <f>SUM('입력표(사립)'!Z737)</f>
        <v>0</v>
      </c>
      <c r="N350" s="218">
        <f>SUM('입력표(사립)'!AA737)</f>
        <v>0</v>
      </c>
      <c r="O350" s="218">
        <f>SUM('입력표(사립)'!AB737)</f>
        <v>0</v>
      </c>
      <c r="P350" s="218">
        <f>SUM('입력표(사립)'!AC737)</f>
        <v>0</v>
      </c>
      <c r="Q350" s="345">
        <f>SUM('입력표(사립)'!AD737)</f>
        <v>0</v>
      </c>
    </row>
    <row r="351" spans="1:17" x14ac:dyDescent="0.3">
      <c r="A351" s="196"/>
      <c r="B351" s="344">
        <f>'입력표(사립)'!A738</f>
        <v>345</v>
      </c>
      <c r="C351" s="197">
        <f>'입력표(사립)'!B738</f>
        <v>0</v>
      </c>
      <c r="D351" s="197">
        <f>'입력표(사립)'!C738</f>
        <v>0</v>
      </c>
      <c r="E351" s="197">
        <f>'입력표(사립)'!D738</f>
        <v>0</v>
      </c>
      <c r="F351" s="223">
        <f>'입력표(사립)'!E738</f>
        <v>0</v>
      </c>
      <c r="G351" s="406" t="str">
        <f t="shared" si="6"/>
        <v>E</v>
      </c>
      <c r="H351" s="378">
        <f>SUM(I351:Q351)</f>
        <v>0</v>
      </c>
      <c r="I351" s="226">
        <f>SUM('입력표(사립)'!F738:K738)</f>
        <v>0</v>
      </c>
      <c r="J351" s="191">
        <f>SUM('입력표(사립)'!L738:O738)</f>
        <v>0</v>
      </c>
      <c r="K351" s="191">
        <f>SUM('입력표(사립)'!P738:U738)</f>
        <v>0</v>
      </c>
      <c r="L351" s="382">
        <f>SUM('입력표(사립)'!V738:Y738)</f>
        <v>0</v>
      </c>
      <c r="M351" s="193">
        <f>SUM('입력표(사립)'!Z738)</f>
        <v>0</v>
      </c>
      <c r="N351" s="218">
        <f>SUM('입력표(사립)'!AA738)</f>
        <v>0</v>
      </c>
      <c r="O351" s="218">
        <f>SUM('입력표(사립)'!AB738)</f>
        <v>0</v>
      </c>
      <c r="P351" s="218">
        <f>SUM('입력표(사립)'!AC738)</f>
        <v>0</v>
      </c>
      <c r="Q351" s="345">
        <f>SUM('입력표(사립)'!AD738)</f>
        <v>0</v>
      </c>
    </row>
    <row r="352" spans="1:17" x14ac:dyDescent="0.3">
      <c r="A352" s="196"/>
      <c r="B352" s="344">
        <f>'입력표(사립)'!A739</f>
        <v>346</v>
      </c>
      <c r="C352" s="197">
        <f>'입력표(사립)'!B739</f>
        <v>0</v>
      </c>
      <c r="D352" s="197">
        <f>'입력표(사립)'!C739</f>
        <v>0</v>
      </c>
      <c r="E352" s="197">
        <f>'입력표(사립)'!D739</f>
        <v>0</v>
      </c>
      <c r="F352" s="223">
        <f>'입력표(사립)'!E739</f>
        <v>0</v>
      </c>
      <c r="G352" s="406" t="str">
        <f t="shared" si="6"/>
        <v>E</v>
      </c>
      <c r="H352" s="378">
        <f>SUM(I352:Q352)</f>
        <v>0</v>
      </c>
      <c r="I352" s="226">
        <f>SUM('입력표(사립)'!F739:K739)</f>
        <v>0</v>
      </c>
      <c r="J352" s="191">
        <f>SUM('입력표(사립)'!L739:O739)</f>
        <v>0</v>
      </c>
      <c r="K352" s="191">
        <f>SUM('입력표(사립)'!P739:U739)</f>
        <v>0</v>
      </c>
      <c r="L352" s="382">
        <f>SUM('입력표(사립)'!V739:Y739)</f>
        <v>0</v>
      </c>
      <c r="M352" s="193">
        <f>SUM('입력표(사립)'!Z739)</f>
        <v>0</v>
      </c>
      <c r="N352" s="218">
        <f>SUM('입력표(사립)'!AA739)</f>
        <v>0</v>
      </c>
      <c r="O352" s="218">
        <f>SUM('입력표(사립)'!AB739)</f>
        <v>0</v>
      </c>
      <c r="P352" s="218">
        <f>SUM('입력표(사립)'!AC739)</f>
        <v>0</v>
      </c>
      <c r="Q352" s="345">
        <f>SUM('입력표(사립)'!AD739)</f>
        <v>0</v>
      </c>
    </row>
    <row r="353" spans="1:17" x14ac:dyDescent="0.3">
      <c r="A353" s="196"/>
      <c r="B353" s="344">
        <f>'입력표(사립)'!A740</f>
        <v>347</v>
      </c>
      <c r="C353" s="197">
        <f>'입력표(사립)'!B740</f>
        <v>0</v>
      </c>
      <c r="D353" s="197">
        <f>'입력표(사립)'!C740</f>
        <v>0</v>
      </c>
      <c r="E353" s="197">
        <f>'입력표(사립)'!D740</f>
        <v>0</v>
      </c>
      <c r="F353" s="223">
        <f>'입력표(사립)'!E740</f>
        <v>0</v>
      </c>
      <c r="G353" s="406" t="str">
        <f t="shared" si="6"/>
        <v>E</v>
      </c>
      <c r="H353" s="378">
        <f>SUM(I353:Q353)</f>
        <v>0</v>
      </c>
      <c r="I353" s="226">
        <f>SUM('입력표(사립)'!F740:K740)</f>
        <v>0</v>
      </c>
      <c r="J353" s="191">
        <f>SUM('입력표(사립)'!L740:O740)</f>
        <v>0</v>
      </c>
      <c r="K353" s="191">
        <f>SUM('입력표(사립)'!P740:U740)</f>
        <v>0</v>
      </c>
      <c r="L353" s="382">
        <f>SUM('입력표(사립)'!V740:Y740)</f>
        <v>0</v>
      </c>
      <c r="M353" s="193">
        <f>SUM('입력표(사립)'!Z740)</f>
        <v>0</v>
      </c>
      <c r="N353" s="218">
        <f>SUM('입력표(사립)'!AA740)</f>
        <v>0</v>
      </c>
      <c r="O353" s="218">
        <f>SUM('입력표(사립)'!AB740)</f>
        <v>0</v>
      </c>
      <c r="P353" s="218">
        <f>SUM('입력표(사립)'!AC740)</f>
        <v>0</v>
      </c>
      <c r="Q353" s="345">
        <f>SUM('입력표(사립)'!AD740)</f>
        <v>0</v>
      </c>
    </row>
    <row r="354" spans="1:17" x14ac:dyDescent="0.3">
      <c r="A354" s="196"/>
      <c r="B354" s="344">
        <f>'입력표(사립)'!A741</f>
        <v>348</v>
      </c>
      <c r="C354" s="197">
        <f>'입력표(사립)'!B741</f>
        <v>0</v>
      </c>
      <c r="D354" s="197">
        <f>'입력표(사립)'!C741</f>
        <v>0</v>
      </c>
      <c r="E354" s="197">
        <f>'입력표(사립)'!D741</f>
        <v>0</v>
      </c>
      <c r="F354" s="223">
        <f>'입력표(사립)'!E741</f>
        <v>0</v>
      </c>
      <c r="G354" s="406" t="str">
        <f t="shared" si="6"/>
        <v>E</v>
      </c>
      <c r="H354" s="378">
        <f>SUM(I354:Q354)</f>
        <v>0</v>
      </c>
      <c r="I354" s="226">
        <f>SUM('입력표(사립)'!F741:K741)</f>
        <v>0</v>
      </c>
      <c r="J354" s="191">
        <f>SUM('입력표(사립)'!L741:O741)</f>
        <v>0</v>
      </c>
      <c r="K354" s="191">
        <f>SUM('입력표(사립)'!P741:U741)</f>
        <v>0</v>
      </c>
      <c r="L354" s="382">
        <f>SUM('입력표(사립)'!V741:Y741)</f>
        <v>0</v>
      </c>
      <c r="M354" s="193">
        <f>SUM('입력표(사립)'!Z741)</f>
        <v>0</v>
      </c>
      <c r="N354" s="218">
        <f>SUM('입력표(사립)'!AA741)</f>
        <v>0</v>
      </c>
      <c r="O354" s="218">
        <f>SUM('입력표(사립)'!AB741)</f>
        <v>0</v>
      </c>
      <c r="P354" s="218">
        <f>SUM('입력표(사립)'!AC741)</f>
        <v>0</v>
      </c>
      <c r="Q354" s="345">
        <f>SUM('입력표(사립)'!AD741)</f>
        <v>0</v>
      </c>
    </row>
    <row r="355" spans="1:17" x14ac:dyDescent="0.3">
      <c r="A355" s="196"/>
      <c r="B355" s="344">
        <f>'입력표(사립)'!A742</f>
        <v>349</v>
      </c>
      <c r="C355" s="197">
        <f>'입력표(사립)'!B742</f>
        <v>0</v>
      </c>
      <c r="D355" s="197">
        <f>'입력표(사립)'!C742</f>
        <v>0</v>
      </c>
      <c r="E355" s="197">
        <f>'입력표(사립)'!D742</f>
        <v>0</v>
      </c>
      <c r="F355" s="223">
        <f>'입력표(사립)'!E742</f>
        <v>0</v>
      </c>
      <c r="G355" s="406" t="str">
        <f t="shared" si="6"/>
        <v>E</v>
      </c>
      <c r="H355" s="378">
        <f>SUM(I355:Q355)</f>
        <v>0</v>
      </c>
      <c r="I355" s="226">
        <f>SUM('입력표(사립)'!F742:K742)</f>
        <v>0</v>
      </c>
      <c r="J355" s="191">
        <f>SUM('입력표(사립)'!L742:O742)</f>
        <v>0</v>
      </c>
      <c r="K355" s="191">
        <f>SUM('입력표(사립)'!P742:U742)</f>
        <v>0</v>
      </c>
      <c r="L355" s="382">
        <f>SUM('입력표(사립)'!V742:Y742)</f>
        <v>0</v>
      </c>
      <c r="M355" s="193">
        <f>SUM('입력표(사립)'!Z742)</f>
        <v>0</v>
      </c>
      <c r="N355" s="218">
        <f>SUM('입력표(사립)'!AA742)</f>
        <v>0</v>
      </c>
      <c r="O355" s="218">
        <f>SUM('입력표(사립)'!AB742)</f>
        <v>0</v>
      </c>
      <c r="P355" s="218">
        <f>SUM('입력표(사립)'!AC742)</f>
        <v>0</v>
      </c>
      <c r="Q355" s="345">
        <f>SUM('입력표(사립)'!AD742)</f>
        <v>0</v>
      </c>
    </row>
    <row r="356" spans="1:17" x14ac:dyDescent="0.3">
      <c r="A356" s="196"/>
      <c r="B356" s="344">
        <f>'입력표(사립)'!A743</f>
        <v>350</v>
      </c>
      <c r="C356" s="197">
        <f>'입력표(사립)'!B743</f>
        <v>0</v>
      </c>
      <c r="D356" s="197">
        <f>'입력표(사립)'!C743</f>
        <v>0</v>
      </c>
      <c r="E356" s="197">
        <f>'입력표(사립)'!D743</f>
        <v>0</v>
      </c>
      <c r="F356" s="223">
        <f>'입력표(사립)'!E743</f>
        <v>0</v>
      </c>
      <c r="G356" s="406" t="str">
        <f t="shared" si="6"/>
        <v>E</v>
      </c>
      <c r="H356" s="378">
        <f>SUM(I356:Q356)</f>
        <v>0</v>
      </c>
      <c r="I356" s="226">
        <f>SUM('입력표(사립)'!F743:K743)</f>
        <v>0</v>
      </c>
      <c r="J356" s="191">
        <f>SUM('입력표(사립)'!L743:O743)</f>
        <v>0</v>
      </c>
      <c r="K356" s="191">
        <f>SUM('입력표(사립)'!P743:U743)</f>
        <v>0</v>
      </c>
      <c r="L356" s="382">
        <f>SUM('입력표(사립)'!V743:Y743)</f>
        <v>0</v>
      </c>
      <c r="M356" s="193">
        <f>SUM('입력표(사립)'!Z743)</f>
        <v>0</v>
      </c>
      <c r="N356" s="218">
        <f>SUM('입력표(사립)'!AA743)</f>
        <v>0</v>
      </c>
      <c r="O356" s="218">
        <f>SUM('입력표(사립)'!AB743)</f>
        <v>0</v>
      </c>
      <c r="P356" s="218">
        <f>SUM('입력표(사립)'!AC743)</f>
        <v>0</v>
      </c>
      <c r="Q356" s="345">
        <f>SUM('입력표(사립)'!AD743)</f>
        <v>0</v>
      </c>
    </row>
    <row r="357" spans="1:17" x14ac:dyDescent="0.3">
      <c r="A357" s="196"/>
      <c r="B357" s="344">
        <f>'입력표(사립)'!A744</f>
        <v>351</v>
      </c>
      <c r="C357" s="197">
        <f>'입력표(사립)'!B744</f>
        <v>0</v>
      </c>
      <c r="D357" s="197">
        <f>'입력표(사립)'!C744</f>
        <v>0</v>
      </c>
      <c r="E357" s="197">
        <f>'입력표(사립)'!D744</f>
        <v>0</v>
      </c>
      <c r="F357" s="223">
        <f>'입력표(사립)'!E744</f>
        <v>0</v>
      </c>
      <c r="G357" s="406" t="str">
        <f t="shared" si="6"/>
        <v>E</v>
      </c>
      <c r="H357" s="378">
        <f>SUM(I357:Q357)</f>
        <v>0</v>
      </c>
      <c r="I357" s="226">
        <f>SUM('입력표(사립)'!F744:K744)</f>
        <v>0</v>
      </c>
      <c r="J357" s="191">
        <f>SUM('입력표(사립)'!L744:O744)</f>
        <v>0</v>
      </c>
      <c r="K357" s="191">
        <f>SUM('입력표(사립)'!P744:U744)</f>
        <v>0</v>
      </c>
      <c r="L357" s="382">
        <f>SUM('입력표(사립)'!V744:Y744)</f>
        <v>0</v>
      </c>
      <c r="M357" s="193">
        <f>SUM('입력표(사립)'!Z744)</f>
        <v>0</v>
      </c>
      <c r="N357" s="218">
        <f>SUM('입력표(사립)'!AA744)</f>
        <v>0</v>
      </c>
      <c r="O357" s="218">
        <f>SUM('입력표(사립)'!AB744)</f>
        <v>0</v>
      </c>
      <c r="P357" s="218">
        <f>SUM('입력표(사립)'!AC744)</f>
        <v>0</v>
      </c>
      <c r="Q357" s="345">
        <f>SUM('입력표(사립)'!AD744)</f>
        <v>0</v>
      </c>
    </row>
    <row r="358" spans="1:17" x14ac:dyDescent="0.3">
      <c r="A358" s="196"/>
      <c r="B358" s="344">
        <f>'입력표(사립)'!A745</f>
        <v>352</v>
      </c>
      <c r="C358" s="197">
        <f>'입력표(사립)'!B745</f>
        <v>0</v>
      </c>
      <c r="D358" s="197">
        <f>'입력표(사립)'!C745</f>
        <v>0</v>
      </c>
      <c r="E358" s="197">
        <f>'입력표(사립)'!D745</f>
        <v>0</v>
      </c>
      <c r="F358" s="223">
        <f>'입력표(사립)'!E745</f>
        <v>0</v>
      </c>
      <c r="G358" s="406" t="str">
        <f t="shared" si="6"/>
        <v>E</v>
      </c>
      <c r="H358" s="378">
        <f>SUM(I358:Q358)</f>
        <v>0</v>
      </c>
      <c r="I358" s="226">
        <f>SUM('입력표(사립)'!F745:K745)</f>
        <v>0</v>
      </c>
      <c r="J358" s="191">
        <f>SUM('입력표(사립)'!L745:O745)</f>
        <v>0</v>
      </c>
      <c r="K358" s="191">
        <f>SUM('입력표(사립)'!P745:U745)</f>
        <v>0</v>
      </c>
      <c r="L358" s="382">
        <f>SUM('입력표(사립)'!V745:Y745)</f>
        <v>0</v>
      </c>
      <c r="M358" s="193">
        <f>SUM('입력표(사립)'!Z745)</f>
        <v>0</v>
      </c>
      <c r="N358" s="218">
        <f>SUM('입력표(사립)'!AA745)</f>
        <v>0</v>
      </c>
      <c r="O358" s="218">
        <f>SUM('입력표(사립)'!AB745)</f>
        <v>0</v>
      </c>
      <c r="P358" s="218">
        <f>SUM('입력표(사립)'!AC745)</f>
        <v>0</v>
      </c>
      <c r="Q358" s="345">
        <f>SUM('입력표(사립)'!AD745)</f>
        <v>0</v>
      </c>
    </row>
    <row r="359" spans="1:17" x14ac:dyDescent="0.3">
      <c r="A359" s="196"/>
      <c r="B359" s="344">
        <f>'입력표(사립)'!A746</f>
        <v>353</v>
      </c>
      <c r="C359" s="197">
        <f>'입력표(사립)'!B746</f>
        <v>0</v>
      </c>
      <c r="D359" s="197">
        <f>'입력표(사립)'!C746</f>
        <v>0</v>
      </c>
      <c r="E359" s="197">
        <f>'입력표(사립)'!D746</f>
        <v>0</v>
      </c>
      <c r="F359" s="223">
        <f>'입력표(사립)'!E746</f>
        <v>0</v>
      </c>
      <c r="G359" s="406" t="str">
        <f t="shared" si="6"/>
        <v>E</v>
      </c>
      <c r="H359" s="378">
        <f>SUM(I359:Q359)</f>
        <v>0</v>
      </c>
      <c r="I359" s="226">
        <f>SUM('입력표(사립)'!F746:K746)</f>
        <v>0</v>
      </c>
      <c r="J359" s="191">
        <f>SUM('입력표(사립)'!L746:O746)</f>
        <v>0</v>
      </c>
      <c r="K359" s="191">
        <f>SUM('입력표(사립)'!P746:U746)</f>
        <v>0</v>
      </c>
      <c r="L359" s="382">
        <f>SUM('입력표(사립)'!V746:Y746)</f>
        <v>0</v>
      </c>
      <c r="M359" s="193">
        <f>SUM('입력표(사립)'!Z746)</f>
        <v>0</v>
      </c>
      <c r="N359" s="218">
        <f>SUM('입력표(사립)'!AA746)</f>
        <v>0</v>
      </c>
      <c r="O359" s="218">
        <f>SUM('입력표(사립)'!AB746)</f>
        <v>0</v>
      </c>
      <c r="P359" s="218">
        <f>SUM('입력표(사립)'!AC746)</f>
        <v>0</v>
      </c>
      <c r="Q359" s="345">
        <f>SUM('입력표(사립)'!AD746)</f>
        <v>0</v>
      </c>
    </row>
    <row r="360" spans="1:17" x14ac:dyDescent="0.3">
      <c r="A360" s="196"/>
      <c r="B360" s="344">
        <f>'입력표(사립)'!A747</f>
        <v>354</v>
      </c>
      <c r="C360" s="197">
        <f>'입력표(사립)'!B747</f>
        <v>0</v>
      </c>
      <c r="D360" s="197">
        <f>'입력표(사립)'!C747</f>
        <v>0</v>
      </c>
      <c r="E360" s="197">
        <f>'입력표(사립)'!D747</f>
        <v>0</v>
      </c>
      <c r="F360" s="223">
        <f>'입력표(사립)'!E747</f>
        <v>0</v>
      </c>
      <c r="G360" s="406" t="str">
        <f t="shared" si="6"/>
        <v>E</v>
      </c>
      <c r="H360" s="378">
        <f>SUM(I360:Q360)</f>
        <v>0</v>
      </c>
      <c r="I360" s="226">
        <f>SUM('입력표(사립)'!F747:K747)</f>
        <v>0</v>
      </c>
      <c r="J360" s="191">
        <f>SUM('입력표(사립)'!L747:O747)</f>
        <v>0</v>
      </c>
      <c r="K360" s="191">
        <f>SUM('입력표(사립)'!P747:U747)</f>
        <v>0</v>
      </c>
      <c r="L360" s="382">
        <f>SUM('입력표(사립)'!V747:Y747)</f>
        <v>0</v>
      </c>
      <c r="M360" s="193">
        <f>SUM('입력표(사립)'!Z747)</f>
        <v>0</v>
      </c>
      <c r="N360" s="218">
        <f>SUM('입력표(사립)'!AA747)</f>
        <v>0</v>
      </c>
      <c r="O360" s="218">
        <f>SUM('입력표(사립)'!AB747)</f>
        <v>0</v>
      </c>
      <c r="P360" s="218">
        <f>SUM('입력표(사립)'!AC747)</f>
        <v>0</v>
      </c>
      <c r="Q360" s="345">
        <f>SUM('입력표(사립)'!AD747)</f>
        <v>0</v>
      </c>
    </row>
    <row r="361" spans="1:17" x14ac:dyDescent="0.3">
      <c r="A361" s="196"/>
      <c r="B361" s="344">
        <f>'입력표(사립)'!A748</f>
        <v>355</v>
      </c>
      <c r="C361" s="197">
        <f>'입력표(사립)'!B748</f>
        <v>0</v>
      </c>
      <c r="D361" s="197">
        <f>'입력표(사립)'!C748</f>
        <v>0</v>
      </c>
      <c r="E361" s="197">
        <f>'입력표(사립)'!D748</f>
        <v>0</v>
      </c>
      <c r="F361" s="223">
        <f>'입력표(사립)'!E748</f>
        <v>0</v>
      </c>
      <c r="G361" s="406" t="str">
        <f t="shared" si="6"/>
        <v>E</v>
      </c>
      <c r="H361" s="378">
        <f>SUM(I361:Q361)</f>
        <v>0</v>
      </c>
      <c r="I361" s="226">
        <f>SUM('입력표(사립)'!F748:K748)</f>
        <v>0</v>
      </c>
      <c r="J361" s="191">
        <f>SUM('입력표(사립)'!L748:O748)</f>
        <v>0</v>
      </c>
      <c r="K361" s="191">
        <f>SUM('입력표(사립)'!P748:U748)</f>
        <v>0</v>
      </c>
      <c r="L361" s="382">
        <f>SUM('입력표(사립)'!V748:Y748)</f>
        <v>0</v>
      </c>
      <c r="M361" s="193">
        <f>SUM('입력표(사립)'!Z748)</f>
        <v>0</v>
      </c>
      <c r="N361" s="218">
        <f>SUM('입력표(사립)'!AA748)</f>
        <v>0</v>
      </c>
      <c r="O361" s="218">
        <f>SUM('입력표(사립)'!AB748)</f>
        <v>0</v>
      </c>
      <c r="P361" s="218">
        <f>SUM('입력표(사립)'!AC748)</f>
        <v>0</v>
      </c>
      <c r="Q361" s="345">
        <f>SUM('입력표(사립)'!AD748)</f>
        <v>0</v>
      </c>
    </row>
    <row r="362" spans="1:17" x14ac:dyDescent="0.3">
      <c r="A362" s="196"/>
      <c r="B362" s="344">
        <f>'입력표(사립)'!A749</f>
        <v>356</v>
      </c>
      <c r="C362" s="197">
        <f>'입력표(사립)'!B749</f>
        <v>0</v>
      </c>
      <c r="D362" s="197">
        <f>'입력표(사립)'!C749</f>
        <v>0</v>
      </c>
      <c r="E362" s="197">
        <f>'입력표(사립)'!D749</f>
        <v>0</v>
      </c>
      <c r="F362" s="223">
        <f>'입력표(사립)'!E749</f>
        <v>0</v>
      </c>
      <c r="G362" s="406" t="str">
        <f t="shared" si="6"/>
        <v>E</v>
      </c>
      <c r="H362" s="378">
        <f>SUM(I362:Q362)</f>
        <v>0</v>
      </c>
      <c r="I362" s="226">
        <f>SUM('입력표(사립)'!F749:K749)</f>
        <v>0</v>
      </c>
      <c r="J362" s="191">
        <f>SUM('입력표(사립)'!L749:O749)</f>
        <v>0</v>
      </c>
      <c r="K362" s="191">
        <f>SUM('입력표(사립)'!P749:U749)</f>
        <v>0</v>
      </c>
      <c r="L362" s="382">
        <f>SUM('입력표(사립)'!V749:Y749)</f>
        <v>0</v>
      </c>
      <c r="M362" s="193">
        <f>SUM('입력표(사립)'!Z749)</f>
        <v>0</v>
      </c>
      <c r="N362" s="218">
        <f>SUM('입력표(사립)'!AA749)</f>
        <v>0</v>
      </c>
      <c r="O362" s="218">
        <f>SUM('입력표(사립)'!AB749)</f>
        <v>0</v>
      </c>
      <c r="P362" s="218">
        <f>SUM('입력표(사립)'!AC749)</f>
        <v>0</v>
      </c>
      <c r="Q362" s="345">
        <f>SUM('입력표(사립)'!AD749)</f>
        <v>0</v>
      </c>
    </row>
    <row r="363" spans="1:17" x14ac:dyDescent="0.3">
      <c r="A363" s="196"/>
      <c r="B363" s="344">
        <f>'입력표(사립)'!A750</f>
        <v>357</v>
      </c>
      <c r="C363" s="197">
        <f>'입력표(사립)'!B750</f>
        <v>0</v>
      </c>
      <c r="D363" s="197">
        <f>'입력표(사립)'!C750</f>
        <v>0</v>
      </c>
      <c r="E363" s="197">
        <f>'입력표(사립)'!D750</f>
        <v>0</v>
      </c>
      <c r="F363" s="223">
        <f>'입력표(사립)'!E750</f>
        <v>0</v>
      </c>
      <c r="G363" s="406" t="str">
        <f t="shared" si="6"/>
        <v>E</v>
      </c>
      <c r="H363" s="378">
        <f>SUM(I363:Q363)</f>
        <v>0</v>
      </c>
      <c r="I363" s="226">
        <f>SUM('입력표(사립)'!F750:K750)</f>
        <v>0</v>
      </c>
      <c r="J363" s="191">
        <f>SUM('입력표(사립)'!L750:O750)</f>
        <v>0</v>
      </c>
      <c r="K363" s="191">
        <f>SUM('입력표(사립)'!P750:U750)</f>
        <v>0</v>
      </c>
      <c r="L363" s="382">
        <f>SUM('입력표(사립)'!V750:Y750)</f>
        <v>0</v>
      </c>
      <c r="M363" s="193">
        <f>SUM('입력표(사립)'!Z750)</f>
        <v>0</v>
      </c>
      <c r="N363" s="218">
        <f>SUM('입력표(사립)'!AA750)</f>
        <v>0</v>
      </c>
      <c r="O363" s="218">
        <f>SUM('입력표(사립)'!AB750)</f>
        <v>0</v>
      </c>
      <c r="P363" s="218">
        <f>SUM('입력표(사립)'!AC750)</f>
        <v>0</v>
      </c>
      <c r="Q363" s="345">
        <f>SUM('입력표(사립)'!AD750)</f>
        <v>0</v>
      </c>
    </row>
    <row r="364" spans="1:17" x14ac:dyDescent="0.3">
      <c r="A364" s="196"/>
      <c r="B364" s="344">
        <f>'입력표(사립)'!A751</f>
        <v>358</v>
      </c>
      <c r="C364" s="197">
        <f>'입력표(사립)'!B751</f>
        <v>0</v>
      </c>
      <c r="D364" s="197">
        <f>'입력표(사립)'!C751</f>
        <v>0</v>
      </c>
      <c r="E364" s="197">
        <f>'입력표(사립)'!D751</f>
        <v>0</v>
      </c>
      <c r="F364" s="223">
        <f>'입력표(사립)'!E751</f>
        <v>0</v>
      </c>
      <c r="G364" s="406" t="str">
        <f t="shared" si="6"/>
        <v>E</v>
      </c>
      <c r="H364" s="378">
        <f>SUM(I364:Q364)</f>
        <v>0</v>
      </c>
      <c r="I364" s="226">
        <f>SUM('입력표(사립)'!F751:K751)</f>
        <v>0</v>
      </c>
      <c r="J364" s="191">
        <f>SUM('입력표(사립)'!L751:O751)</f>
        <v>0</v>
      </c>
      <c r="K364" s="191">
        <f>SUM('입력표(사립)'!P751:U751)</f>
        <v>0</v>
      </c>
      <c r="L364" s="382">
        <f>SUM('입력표(사립)'!V751:Y751)</f>
        <v>0</v>
      </c>
      <c r="M364" s="193">
        <f>SUM('입력표(사립)'!Z751)</f>
        <v>0</v>
      </c>
      <c r="N364" s="218">
        <f>SUM('입력표(사립)'!AA751)</f>
        <v>0</v>
      </c>
      <c r="O364" s="218">
        <f>SUM('입력표(사립)'!AB751)</f>
        <v>0</v>
      </c>
      <c r="P364" s="218">
        <f>SUM('입력표(사립)'!AC751)</f>
        <v>0</v>
      </c>
      <c r="Q364" s="345">
        <f>SUM('입력표(사립)'!AD751)</f>
        <v>0</v>
      </c>
    </row>
    <row r="365" spans="1:17" x14ac:dyDescent="0.3">
      <c r="A365" s="196"/>
      <c r="B365" s="344">
        <f>'입력표(사립)'!A752</f>
        <v>359</v>
      </c>
      <c r="C365" s="197">
        <f>'입력표(사립)'!B752</f>
        <v>0</v>
      </c>
      <c r="D365" s="197">
        <f>'입력표(사립)'!C752</f>
        <v>0</v>
      </c>
      <c r="E365" s="197">
        <f>'입력표(사립)'!D752</f>
        <v>0</v>
      </c>
      <c r="F365" s="223">
        <f>'입력표(사립)'!E752</f>
        <v>0</v>
      </c>
      <c r="G365" s="406" t="str">
        <f t="shared" si="6"/>
        <v>E</v>
      </c>
      <c r="H365" s="378">
        <f>SUM(I365:Q365)</f>
        <v>0</v>
      </c>
      <c r="I365" s="226">
        <f>SUM('입력표(사립)'!F752:K752)</f>
        <v>0</v>
      </c>
      <c r="J365" s="191">
        <f>SUM('입력표(사립)'!L752:O752)</f>
        <v>0</v>
      </c>
      <c r="K365" s="191">
        <f>SUM('입력표(사립)'!P752:U752)</f>
        <v>0</v>
      </c>
      <c r="L365" s="382">
        <f>SUM('입력표(사립)'!V752:Y752)</f>
        <v>0</v>
      </c>
      <c r="M365" s="193">
        <f>SUM('입력표(사립)'!Z752)</f>
        <v>0</v>
      </c>
      <c r="N365" s="218">
        <f>SUM('입력표(사립)'!AA752)</f>
        <v>0</v>
      </c>
      <c r="O365" s="218">
        <f>SUM('입력표(사립)'!AB752)</f>
        <v>0</v>
      </c>
      <c r="P365" s="218">
        <f>SUM('입력표(사립)'!AC752)</f>
        <v>0</v>
      </c>
      <c r="Q365" s="345">
        <f>SUM('입력표(사립)'!AD752)</f>
        <v>0</v>
      </c>
    </row>
    <row r="366" spans="1:17" x14ac:dyDescent="0.3">
      <c r="A366" s="196"/>
      <c r="B366" s="344">
        <f>'입력표(사립)'!A753</f>
        <v>360</v>
      </c>
      <c r="C366" s="197">
        <f>'입력표(사립)'!B753</f>
        <v>0</v>
      </c>
      <c r="D366" s="197">
        <f>'입력표(사립)'!C753</f>
        <v>0</v>
      </c>
      <c r="E366" s="197">
        <f>'입력표(사립)'!D753</f>
        <v>0</v>
      </c>
      <c r="F366" s="223">
        <f>'입력표(사립)'!E753</f>
        <v>0</v>
      </c>
      <c r="G366" s="406" t="str">
        <f t="shared" si="6"/>
        <v>E</v>
      </c>
      <c r="H366" s="378">
        <f>SUM(I366:Q366)</f>
        <v>0</v>
      </c>
      <c r="I366" s="226">
        <f>SUM('입력표(사립)'!F753:K753)</f>
        <v>0</v>
      </c>
      <c r="J366" s="191">
        <f>SUM('입력표(사립)'!L753:O753)</f>
        <v>0</v>
      </c>
      <c r="K366" s="191">
        <f>SUM('입력표(사립)'!P753:U753)</f>
        <v>0</v>
      </c>
      <c r="L366" s="382">
        <f>SUM('입력표(사립)'!V753:Y753)</f>
        <v>0</v>
      </c>
      <c r="M366" s="193">
        <f>SUM('입력표(사립)'!Z753)</f>
        <v>0</v>
      </c>
      <c r="N366" s="218">
        <f>SUM('입력표(사립)'!AA753)</f>
        <v>0</v>
      </c>
      <c r="O366" s="218">
        <f>SUM('입력표(사립)'!AB753)</f>
        <v>0</v>
      </c>
      <c r="P366" s="218">
        <f>SUM('입력표(사립)'!AC753)</f>
        <v>0</v>
      </c>
      <c r="Q366" s="345">
        <f>SUM('입력표(사립)'!AD753)</f>
        <v>0</v>
      </c>
    </row>
    <row r="367" spans="1:17" x14ac:dyDescent="0.3">
      <c r="A367" s="196"/>
      <c r="B367" s="344">
        <f>'입력표(사립)'!A754</f>
        <v>361</v>
      </c>
      <c r="C367" s="197">
        <f>'입력표(사립)'!B754</f>
        <v>0</v>
      </c>
      <c r="D367" s="197">
        <f>'입력표(사립)'!C754</f>
        <v>0</v>
      </c>
      <c r="E367" s="197">
        <f>'입력표(사립)'!D754</f>
        <v>0</v>
      </c>
      <c r="F367" s="223">
        <f>'입력표(사립)'!E754</f>
        <v>0</v>
      </c>
      <c r="G367" s="406" t="str">
        <f t="shared" si="6"/>
        <v>E</v>
      </c>
      <c r="H367" s="378">
        <f>SUM(I367:Q367)</f>
        <v>0</v>
      </c>
      <c r="I367" s="226">
        <f>SUM('입력표(사립)'!F754:K754)</f>
        <v>0</v>
      </c>
      <c r="J367" s="191">
        <f>SUM('입력표(사립)'!L754:O754)</f>
        <v>0</v>
      </c>
      <c r="K367" s="191">
        <f>SUM('입력표(사립)'!P754:U754)</f>
        <v>0</v>
      </c>
      <c r="L367" s="382">
        <f>SUM('입력표(사립)'!V754:Y754)</f>
        <v>0</v>
      </c>
      <c r="M367" s="193">
        <f>SUM('입력표(사립)'!Z754)</f>
        <v>0</v>
      </c>
      <c r="N367" s="218">
        <f>SUM('입력표(사립)'!AA754)</f>
        <v>0</v>
      </c>
      <c r="O367" s="218">
        <f>SUM('입력표(사립)'!AB754)</f>
        <v>0</v>
      </c>
      <c r="P367" s="218">
        <f>SUM('입력표(사립)'!AC754)</f>
        <v>0</v>
      </c>
      <c r="Q367" s="345">
        <f>SUM('입력표(사립)'!AD754)</f>
        <v>0</v>
      </c>
    </row>
    <row r="368" spans="1:17" x14ac:dyDescent="0.3">
      <c r="A368" s="196"/>
      <c r="B368" s="344">
        <f>'입력표(사립)'!A755</f>
        <v>362</v>
      </c>
      <c r="C368" s="197">
        <f>'입력표(사립)'!B755</f>
        <v>0</v>
      </c>
      <c r="D368" s="197">
        <f>'입력표(사립)'!C755</f>
        <v>0</v>
      </c>
      <c r="E368" s="197">
        <f>'입력표(사립)'!D755</f>
        <v>0</v>
      </c>
      <c r="F368" s="223">
        <f>'입력표(사립)'!E755</f>
        <v>0</v>
      </c>
      <c r="G368" s="406" t="str">
        <f t="shared" si="6"/>
        <v>E</v>
      </c>
      <c r="H368" s="378">
        <f>SUM(I368:Q368)</f>
        <v>0</v>
      </c>
      <c r="I368" s="226">
        <f>SUM('입력표(사립)'!F755:K755)</f>
        <v>0</v>
      </c>
      <c r="J368" s="191">
        <f>SUM('입력표(사립)'!L755:O755)</f>
        <v>0</v>
      </c>
      <c r="K368" s="191">
        <f>SUM('입력표(사립)'!P755:U755)</f>
        <v>0</v>
      </c>
      <c r="L368" s="382">
        <f>SUM('입력표(사립)'!V755:Y755)</f>
        <v>0</v>
      </c>
      <c r="M368" s="193">
        <f>SUM('입력표(사립)'!Z755)</f>
        <v>0</v>
      </c>
      <c r="N368" s="218">
        <f>SUM('입력표(사립)'!AA755)</f>
        <v>0</v>
      </c>
      <c r="O368" s="218">
        <f>SUM('입력표(사립)'!AB755)</f>
        <v>0</v>
      </c>
      <c r="P368" s="218">
        <f>SUM('입력표(사립)'!AC755)</f>
        <v>0</v>
      </c>
      <c r="Q368" s="345">
        <f>SUM('입력표(사립)'!AD755)</f>
        <v>0</v>
      </c>
    </row>
    <row r="369" spans="1:17" x14ac:dyDescent="0.3">
      <c r="A369" s="196"/>
      <c r="B369" s="344">
        <f>'입력표(사립)'!A756</f>
        <v>363</v>
      </c>
      <c r="C369" s="197">
        <f>'입력표(사립)'!B756</f>
        <v>0</v>
      </c>
      <c r="D369" s="197">
        <f>'입력표(사립)'!C756</f>
        <v>0</v>
      </c>
      <c r="E369" s="197">
        <f>'입력표(사립)'!D756</f>
        <v>0</v>
      </c>
      <c r="F369" s="223">
        <f>'입력표(사립)'!E756</f>
        <v>0</v>
      </c>
      <c r="G369" s="406" t="str">
        <f t="shared" si="6"/>
        <v>E</v>
      </c>
      <c r="H369" s="378">
        <f>SUM(I369:Q369)</f>
        <v>0</v>
      </c>
      <c r="I369" s="226">
        <f>SUM('입력표(사립)'!F756:K756)</f>
        <v>0</v>
      </c>
      <c r="J369" s="191">
        <f>SUM('입력표(사립)'!L756:O756)</f>
        <v>0</v>
      </c>
      <c r="K369" s="191">
        <f>SUM('입력표(사립)'!P756:U756)</f>
        <v>0</v>
      </c>
      <c r="L369" s="382">
        <f>SUM('입력표(사립)'!V756:Y756)</f>
        <v>0</v>
      </c>
      <c r="M369" s="193">
        <f>SUM('입력표(사립)'!Z756)</f>
        <v>0</v>
      </c>
      <c r="N369" s="218">
        <f>SUM('입력표(사립)'!AA756)</f>
        <v>0</v>
      </c>
      <c r="O369" s="218">
        <f>SUM('입력표(사립)'!AB756)</f>
        <v>0</v>
      </c>
      <c r="P369" s="218">
        <f>SUM('입력표(사립)'!AC756)</f>
        <v>0</v>
      </c>
      <c r="Q369" s="345">
        <f>SUM('입력표(사립)'!AD756)</f>
        <v>0</v>
      </c>
    </row>
    <row r="370" spans="1:17" x14ac:dyDescent="0.3">
      <c r="A370" s="196"/>
      <c r="B370" s="344">
        <f>'입력표(사립)'!A757</f>
        <v>364</v>
      </c>
      <c r="C370" s="197">
        <f>'입력표(사립)'!B757</f>
        <v>0</v>
      </c>
      <c r="D370" s="197">
        <f>'입력표(사립)'!C757</f>
        <v>0</v>
      </c>
      <c r="E370" s="197">
        <f>'입력표(사립)'!D757</f>
        <v>0</v>
      </c>
      <c r="F370" s="223">
        <f>'입력표(사립)'!E757</f>
        <v>0</v>
      </c>
      <c r="G370" s="406" t="str">
        <f t="shared" si="6"/>
        <v>E</v>
      </c>
      <c r="H370" s="378">
        <f>SUM(I370:Q370)</f>
        <v>0</v>
      </c>
      <c r="I370" s="226">
        <f>SUM('입력표(사립)'!F757:K757)</f>
        <v>0</v>
      </c>
      <c r="J370" s="191">
        <f>SUM('입력표(사립)'!L757:O757)</f>
        <v>0</v>
      </c>
      <c r="K370" s="191">
        <f>SUM('입력표(사립)'!P757:U757)</f>
        <v>0</v>
      </c>
      <c r="L370" s="382">
        <f>SUM('입력표(사립)'!V757:Y757)</f>
        <v>0</v>
      </c>
      <c r="M370" s="193">
        <f>SUM('입력표(사립)'!Z757)</f>
        <v>0</v>
      </c>
      <c r="N370" s="218">
        <f>SUM('입력표(사립)'!AA757)</f>
        <v>0</v>
      </c>
      <c r="O370" s="218">
        <f>SUM('입력표(사립)'!AB757)</f>
        <v>0</v>
      </c>
      <c r="P370" s="218">
        <f>SUM('입력표(사립)'!AC757)</f>
        <v>0</v>
      </c>
      <c r="Q370" s="345">
        <f>SUM('입력표(사립)'!AD757)</f>
        <v>0</v>
      </c>
    </row>
    <row r="371" spans="1:17" x14ac:dyDescent="0.3">
      <c r="A371" s="196"/>
      <c r="B371" s="344">
        <f>'입력표(사립)'!A758</f>
        <v>365</v>
      </c>
      <c r="C371" s="197">
        <f>'입력표(사립)'!B758</f>
        <v>0</v>
      </c>
      <c r="D371" s="197">
        <f>'입력표(사립)'!C758</f>
        <v>0</v>
      </c>
      <c r="E371" s="197">
        <f>'입력표(사립)'!D758</f>
        <v>0</v>
      </c>
      <c r="F371" s="223">
        <f>'입력표(사립)'!E758</f>
        <v>0</v>
      </c>
      <c r="G371" s="406" t="str">
        <f t="shared" si="6"/>
        <v>E</v>
      </c>
      <c r="H371" s="378">
        <f>SUM(I371:Q371)</f>
        <v>0</v>
      </c>
      <c r="I371" s="226">
        <f>SUM('입력표(사립)'!F758:K758)</f>
        <v>0</v>
      </c>
      <c r="J371" s="191">
        <f>SUM('입력표(사립)'!L758:O758)</f>
        <v>0</v>
      </c>
      <c r="K371" s="191">
        <f>SUM('입력표(사립)'!P758:U758)</f>
        <v>0</v>
      </c>
      <c r="L371" s="382">
        <f>SUM('입력표(사립)'!V758:Y758)</f>
        <v>0</v>
      </c>
      <c r="M371" s="193">
        <f>SUM('입력표(사립)'!Z758)</f>
        <v>0</v>
      </c>
      <c r="N371" s="218">
        <f>SUM('입력표(사립)'!AA758)</f>
        <v>0</v>
      </c>
      <c r="O371" s="218">
        <f>SUM('입력표(사립)'!AB758)</f>
        <v>0</v>
      </c>
      <c r="P371" s="218">
        <f>SUM('입력표(사립)'!AC758)</f>
        <v>0</v>
      </c>
      <c r="Q371" s="345">
        <f>SUM('입력표(사립)'!AD758)</f>
        <v>0</v>
      </c>
    </row>
    <row r="372" spans="1:17" x14ac:dyDescent="0.3">
      <c r="A372" s="196"/>
      <c r="B372" s="344">
        <f>'입력표(사립)'!A759</f>
        <v>366</v>
      </c>
      <c r="C372" s="197">
        <f>'입력표(사립)'!B759</f>
        <v>0</v>
      </c>
      <c r="D372" s="197">
        <f>'입력표(사립)'!C759</f>
        <v>0</v>
      </c>
      <c r="E372" s="197">
        <f>'입력표(사립)'!D759</f>
        <v>0</v>
      </c>
      <c r="F372" s="223">
        <f>'입력표(사립)'!E759</f>
        <v>0</v>
      </c>
      <c r="G372" s="406" t="str">
        <f t="shared" si="6"/>
        <v>E</v>
      </c>
      <c r="H372" s="378">
        <f>SUM(I372:Q372)</f>
        <v>0</v>
      </c>
      <c r="I372" s="226">
        <f>SUM('입력표(사립)'!F759:K759)</f>
        <v>0</v>
      </c>
      <c r="J372" s="191">
        <f>SUM('입력표(사립)'!L759:O759)</f>
        <v>0</v>
      </c>
      <c r="K372" s="191">
        <f>SUM('입력표(사립)'!P759:U759)</f>
        <v>0</v>
      </c>
      <c r="L372" s="382">
        <f>SUM('입력표(사립)'!V759:Y759)</f>
        <v>0</v>
      </c>
      <c r="M372" s="193">
        <f>SUM('입력표(사립)'!Z759)</f>
        <v>0</v>
      </c>
      <c r="N372" s="218">
        <f>SUM('입력표(사립)'!AA759)</f>
        <v>0</v>
      </c>
      <c r="O372" s="218">
        <f>SUM('입력표(사립)'!AB759)</f>
        <v>0</v>
      </c>
      <c r="P372" s="218">
        <f>SUM('입력표(사립)'!AC759)</f>
        <v>0</v>
      </c>
      <c r="Q372" s="345">
        <f>SUM('입력표(사립)'!AD759)</f>
        <v>0</v>
      </c>
    </row>
    <row r="373" spans="1:17" x14ac:dyDescent="0.3">
      <c r="A373" s="196"/>
      <c r="B373" s="344">
        <f>'입력표(사립)'!A760</f>
        <v>367</v>
      </c>
      <c r="C373" s="197">
        <f>'입력표(사립)'!B760</f>
        <v>0</v>
      </c>
      <c r="D373" s="197">
        <f>'입력표(사립)'!C760</f>
        <v>0</v>
      </c>
      <c r="E373" s="197">
        <f>'입력표(사립)'!D760</f>
        <v>0</v>
      </c>
      <c r="F373" s="223">
        <f>'입력표(사립)'!E760</f>
        <v>0</v>
      </c>
      <c r="G373" s="406" t="str">
        <f t="shared" si="6"/>
        <v>E</v>
      </c>
      <c r="H373" s="378">
        <f>SUM(I373:Q373)</f>
        <v>0</v>
      </c>
      <c r="I373" s="226">
        <f>SUM('입력표(사립)'!F760:K760)</f>
        <v>0</v>
      </c>
      <c r="J373" s="191">
        <f>SUM('입력표(사립)'!L760:O760)</f>
        <v>0</v>
      </c>
      <c r="K373" s="191">
        <f>SUM('입력표(사립)'!P760:U760)</f>
        <v>0</v>
      </c>
      <c r="L373" s="382">
        <f>SUM('입력표(사립)'!V760:Y760)</f>
        <v>0</v>
      </c>
      <c r="M373" s="193">
        <f>SUM('입력표(사립)'!Z760)</f>
        <v>0</v>
      </c>
      <c r="N373" s="218">
        <f>SUM('입력표(사립)'!AA760)</f>
        <v>0</v>
      </c>
      <c r="O373" s="218">
        <f>SUM('입력표(사립)'!AB760)</f>
        <v>0</v>
      </c>
      <c r="P373" s="218">
        <f>SUM('입력표(사립)'!AC760)</f>
        <v>0</v>
      </c>
      <c r="Q373" s="345">
        <f>SUM('입력표(사립)'!AD760)</f>
        <v>0</v>
      </c>
    </row>
    <row r="374" spans="1:17" x14ac:dyDescent="0.3">
      <c r="A374" s="196"/>
      <c r="B374" s="344">
        <f>'입력표(사립)'!A761</f>
        <v>368</v>
      </c>
      <c r="C374" s="197">
        <f>'입력표(사립)'!B761</f>
        <v>0</v>
      </c>
      <c r="D374" s="197">
        <f>'입력표(사립)'!C761</f>
        <v>0</v>
      </c>
      <c r="E374" s="197">
        <f>'입력표(사립)'!D761</f>
        <v>0</v>
      </c>
      <c r="F374" s="223">
        <f>'입력표(사립)'!E761</f>
        <v>0</v>
      </c>
      <c r="G374" s="406" t="str">
        <f t="shared" si="6"/>
        <v>E</v>
      </c>
      <c r="H374" s="378">
        <f>SUM(I374:Q374)</f>
        <v>0</v>
      </c>
      <c r="I374" s="226">
        <f>SUM('입력표(사립)'!F761:K761)</f>
        <v>0</v>
      </c>
      <c r="J374" s="191">
        <f>SUM('입력표(사립)'!L761:O761)</f>
        <v>0</v>
      </c>
      <c r="K374" s="191">
        <f>SUM('입력표(사립)'!P761:U761)</f>
        <v>0</v>
      </c>
      <c r="L374" s="382">
        <f>SUM('입력표(사립)'!V761:Y761)</f>
        <v>0</v>
      </c>
      <c r="M374" s="193">
        <f>SUM('입력표(사립)'!Z761)</f>
        <v>0</v>
      </c>
      <c r="N374" s="218">
        <f>SUM('입력표(사립)'!AA761)</f>
        <v>0</v>
      </c>
      <c r="O374" s="218">
        <f>SUM('입력표(사립)'!AB761)</f>
        <v>0</v>
      </c>
      <c r="P374" s="218">
        <f>SUM('입력표(사립)'!AC761)</f>
        <v>0</v>
      </c>
      <c r="Q374" s="345">
        <f>SUM('입력표(사립)'!AD761)</f>
        <v>0</v>
      </c>
    </row>
    <row r="375" spans="1:17" x14ac:dyDescent="0.3">
      <c r="A375" s="196"/>
      <c r="B375" s="344">
        <f>'입력표(사립)'!A762</f>
        <v>369</v>
      </c>
      <c r="C375" s="197">
        <f>'입력표(사립)'!B762</f>
        <v>0</v>
      </c>
      <c r="D375" s="197">
        <f>'입력표(사립)'!C762</f>
        <v>0</v>
      </c>
      <c r="E375" s="197">
        <f>'입력표(사립)'!D762</f>
        <v>0</v>
      </c>
      <c r="F375" s="223">
        <f>'입력표(사립)'!E762</f>
        <v>0</v>
      </c>
      <c r="G375" s="406" t="str">
        <f t="shared" si="6"/>
        <v>E</v>
      </c>
      <c r="H375" s="378">
        <f>SUM(I375:Q375)</f>
        <v>0</v>
      </c>
      <c r="I375" s="226">
        <f>SUM('입력표(사립)'!F762:K762)</f>
        <v>0</v>
      </c>
      <c r="J375" s="191">
        <f>SUM('입력표(사립)'!L762:O762)</f>
        <v>0</v>
      </c>
      <c r="K375" s="191">
        <f>SUM('입력표(사립)'!P762:U762)</f>
        <v>0</v>
      </c>
      <c r="L375" s="382">
        <f>SUM('입력표(사립)'!V762:Y762)</f>
        <v>0</v>
      </c>
      <c r="M375" s="193">
        <f>SUM('입력표(사립)'!Z762)</f>
        <v>0</v>
      </c>
      <c r="N375" s="218">
        <f>SUM('입력표(사립)'!AA762)</f>
        <v>0</v>
      </c>
      <c r="O375" s="218">
        <f>SUM('입력표(사립)'!AB762)</f>
        <v>0</v>
      </c>
      <c r="P375" s="218">
        <f>SUM('입력표(사립)'!AC762)</f>
        <v>0</v>
      </c>
      <c r="Q375" s="345">
        <f>SUM('입력표(사립)'!AD762)</f>
        <v>0</v>
      </c>
    </row>
    <row r="376" spans="1:17" x14ac:dyDescent="0.3">
      <c r="A376" s="196"/>
      <c r="B376" s="344">
        <f>'입력표(사립)'!A763</f>
        <v>370</v>
      </c>
      <c r="C376" s="197">
        <f>'입력표(사립)'!B763</f>
        <v>0</v>
      </c>
      <c r="D376" s="197">
        <f>'입력표(사립)'!C763</f>
        <v>0</v>
      </c>
      <c r="E376" s="197">
        <f>'입력표(사립)'!D763</f>
        <v>0</v>
      </c>
      <c r="F376" s="223">
        <f>'입력표(사립)'!E763</f>
        <v>0</v>
      </c>
      <c r="G376" s="406" t="str">
        <f t="shared" si="6"/>
        <v>E</v>
      </c>
      <c r="H376" s="378">
        <f>SUM(I376:Q376)</f>
        <v>0</v>
      </c>
      <c r="I376" s="226">
        <f>SUM('입력표(사립)'!F763:K763)</f>
        <v>0</v>
      </c>
      <c r="J376" s="191">
        <f>SUM('입력표(사립)'!L763:O763)</f>
        <v>0</v>
      </c>
      <c r="K376" s="191">
        <f>SUM('입력표(사립)'!P763:U763)</f>
        <v>0</v>
      </c>
      <c r="L376" s="382">
        <f>SUM('입력표(사립)'!V763:Y763)</f>
        <v>0</v>
      </c>
      <c r="M376" s="193">
        <f>SUM('입력표(사립)'!Z763)</f>
        <v>0</v>
      </c>
      <c r="N376" s="218">
        <f>SUM('입력표(사립)'!AA763)</f>
        <v>0</v>
      </c>
      <c r="O376" s="218">
        <f>SUM('입력표(사립)'!AB763)</f>
        <v>0</v>
      </c>
      <c r="P376" s="218">
        <f>SUM('입력표(사립)'!AC763)</f>
        <v>0</v>
      </c>
      <c r="Q376" s="345">
        <f>SUM('입력표(사립)'!AD763)</f>
        <v>0</v>
      </c>
    </row>
    <row r="377" spans="1:17" x14ac:dyDescent="0.3">
      <c r="A377" s="196"/>
      <c r="B377" s="344">
        <f>'입력표(사립)'!A764</f>
        <v>371</v>
      </c>
      <c r="C377" s="197">
        <f>'입력표(사립)'!B764</f>
        <v>0</v>
      </c>
      <c r="D377" s="197">
        <f>'입력표(사립)'!C764</f>
        <v>0</v>
      </c>
      <c r="E377" s="197">
        <f>'입력표(사립)'!D764</f>
        <v>0</v>
      </c>
      <c r="F377" s="223">
        <f>'입력표(사립)'!E764</f>
        <v>0</v>
      </c>
      <c r="G377" s="406" t="str">
        <f t="shared" si="6"/>
        <v>E</v>
      </c>
      <c r="H377" s="378">
        <f>SUM(I377:Q377)</f>
        <v>0</v>
      </c>
      <c r="I377" s="226">
        <f>SUM('입력표(사립)'!F764:K764)</f>
        <v>0</v>
      </c>
      <c r="J377" s="191">
        <f>SUM('입력표(사립)'!L764:O764)</f>
        <v>0</v>
      </c>
      <c r="K377" s="191">
        <f>SUM('입력표(사립)'!P764:U764)</f>
        <v>0</v>
      </c>
      <c r="L377" s="382">
        <f>SUM('입력표(사립)'!V764:Y764)</f>
        <v>0</v>
      </c>
      <c r="M377" s="193">
        <f>SUM('입력표(사립)'!Z764)</f>
        <v>0</v>
      </c>
      <c r="N377" s="218">
        <f>SUM('입력표(사립)'!AA764)</f>
        <v>0</v>
      </c>
      <c r="O377" s="218">
        <f>SUM('입력표(사립)'!AB764)</f>
        <v>0</v>
      </c>
      <c r="P377" s="218">
        <f>SUM('입력표(사립)'!AC764)</f>
        <v>0</v>
      </c>
      <c r="Q377" s="345">
        <f>SUM('입력표(사립)'!AD764)</f>
        <v>0</v>
      </c>
    </row>
    <row r="378" spans="1:17" x14ac:dyDescent="0.3">
      <c r="A378" s="196"/>
      <c r="B378" s="344">
        <f>'입력표(사립)'!A765</f>
        <v>372</v>
      </c>
      <c r="C378" s="197">
        <f>'입력표(사립)'!B765</f>
        <v>0</v>
      </c>
      <c r="D378" s="197">
        <f>'입력표(사립)'!C765</f>
        <v>0</v>
      </c>
      <c r="E378" s="197">
        <f>'입력표(사립)'!D765</f>
        <v>0</v>
      </c>
      <c r="F378" s="223">
        <f>'입력표(사립)'!E765</f>
        <v>0</v>
      </c>
      <c r="G378" s="406" t="str">
        <f t="shared" si="6"/>
        <v>E</v>
      </c>
      <c r="H378" s="378">
        <f>SUM(I378:Q378)</f>
        <v>0</v>
      </c>
      <c r="I378" s="226">
        <f>SUM('입력표(사립)'!F765:K765)</f>
        <v>0</v>
      </c>
      <c r="J378" s="191">
        <f>SUM('입력표(사립)'!L765:O765)</f>
        <v>0</v>
      </c>
      <c r="K378" s="191">
        <f>SUM('입력표(사립)'!P765:U765)</f>
        <v>0</v>
      </c>
      <c r="L378" s="382">
        <f>SUM('입력표(사립)'!V765:Y765)</f>
        <v>0</v>
      </c>
      <c r="M378" s="193">
        <f>SUM('입력표(사립)'!Z765)</f>
        <v>0</v>
      </c>
      <c r="N378" s="218">
        <f>SUM('입력표(사립)'!AA765)</f>
        <v>0</v>
      </c>
      <c r="O378" s="218">
        <f>SUM('입력표(사립)'!AB765)</f>
        <v>0</v>
      </c>
      <c r="P378" s="218">
        <f>SUM('입력표(사립)'!AC765)</f>
        <v>0</v>
      </c>
      <c r="Q378" s="345">
        <f>SUM('입력표(사립)'!AD765)</f>
        <v>0</v>
      </c>
    </row>
    <row r="379" spans="1:17" x14ac:dyDescent="0.3">
      <c r="A379" s="196"/>
      <c r="B379" s="344">
        <f>'입력표(사립)'!A766</f>
        <v>373</v>
      </c>
      <c r="C379" s="197">
        <f>'입력표(사립)'!B766</f>
        <v>0</v>
      </c>
      <c r="D379" s="197">
        <f>'입력표(사립)'!C766</f>
        <v>0</v>
      </c>
      <c r="E379" s="197">
        <f>'입력표(사립)'!D766</f>
        <v>0</v>
      </c>
      <c r="F379" s="223">
        <f>'입력표(사립)'!E766</f>
        <v>0</v>
      </c>
      <c r="G379" s="406" t="str">
        <f t="shared" si="6"/>
        <v>E</v>
      </c>
      <c r="H379" s="378">
        <f>SUM(I379:Q379)</f>
        <v>0</v>
      </c>
      <c r="I379" s="226">
        <f>SUM('입력표(사립)'!F766:K766)</f>
        <v>0</v>
      </c>
      <c r="J379" s="191">
        <f>SUM('입력표(사립)'!L766:O766)</f>
        <v>0</v>
      </c>
      <c r="K379" s="191">
        <f>SUM('입력표(사립)'!P766:U766)</f>
        <v>0</v>
      </c>
      <c r="L379" s="382">
        <f>SUM('입력표(사립)'!V766:Y766)</f>
        <v>0</v>
      </c>
      <c r="M379" s="193">
        <f>SUM('입력표(사립)'!Z766)</f>
        <v>0</v>
      </c>
      <c r="N379" s="218">
        <f>SUM('입력표(사립)'!AA766)</f>
        <v>0</v>
      </c>
      <c r="O379" s="218">
        <f>SUM('입력표(사립)'!AB766)</f>
        <v>0</v>
      </c>
      <c r="P379" s="218">
        <f>SUM('입력표(사립)'!AC766)</f>
        <v>0</v>
      </c>
      <c r="Q379" s="345">
        <f>SUM('입력표(사립)'!AD766)</f>
        <v>0</v>
      </c>
    </row>
    <row r="380" spans="1:17" x14ac:dyDescent="0.3">
      <c r="A380" s="196"/>
      <c r="B380" s="344">
        <f>'입력표(사립)'!A767</f>
        <v>374</v>
      </c>
      <c r="C380" s="197">
        <f>'입력표(사립)'!B767</f>
        <v>0</v>
      </c>
      <c r="D380" s="197">
        <f>'입력표(사립)'!C767</f>
        <v>0</v>
      </c>
      <c r="E380" s="197">
        <f>'입력표(사립)'!D767</f>
        <v>0</v>
      </c>
      <c r="F380" s="223">
        <f>'입력표(사립)'!E767</f>
        <v>0</v>
      </c>
      <c r="G380" s="406" t="str">
        <f t="shared" si="6"/>
        <v>E</v>
      </c>
      <c r="H380" s="378">
        <f>SUM(I380:Q380)</f>
        <v>0</v>
      </c>
      <c r="I380" s="226">
        <f>SUM('입력표(사립)'!F767:K767)</f>
        <v>0</v>
      </c>
      <c r="J380" s="191">
        <f>SUM('입력표(사립)'!L767:O767)</f>
        <v>0</v>
      </c>
      <c r="K380" s="191">
        <f>SUM('입력표(사립)'!P767:U767)</f>
        <v>0</v>
      </c>
      <c r="L380" s="382">
        <f>SUM('입력표(사립)'!V767:Y767)</f>
        <v>0</v>
      </c>
      <c r="M380" s="193">
        <f>SUM('입력표(사립)'!Z767)</f>
        <v>0</v>
      </c>
      <c r="N380" s="218">
        <f>SUM('입력표(사립)'!AA767)</f>
        <v>0</v>
      </c>
      <c r="O380" s="218">
        <f>SUM('입력표(사립)'!AB767)</f>
        <v>0</v>
      </c>
      <c r="P380" s="218">
        <f>SUM('입력표(사립)'!AC767)</f>
        <v>0</v>
      </c>
      <c r="Q380" s="345">
        <f>SUM('입력표(사립)'!AD767)</f>
        <v>0</v>
      </c>
    </row>
    <row r="381" spans="1:17" x14ac:dyDescent="0.3">
      <c r="A381" s="196"/>
      <c r="B381" s="344">
        <f>'입력표(사립)'!A768</f>
        <v>375</v>
      </c>
      <c r="C381" s="197">
        <f>'입력표(사립)'!B768</f>
        <v>0</v>
      </c>
      <c r="D381" s="197">
        <f>'입력표(사립)'!C768</f>
        <v>0</v>
      </c>
      <c r="E381" s="197">
        <f>'입력표(사립)'!D768</f>
        <v>0</v>
      </c>
      <c r="F381" s="223">
        <f>'입력표(사립)'!E768</f>
        <v>0</v>
      </c>
      <c r="G381" s="406" t="str">
        <f t="shared" si="6"/>
        <v>E</v>
      </c>
      <c r="H381" s="378">
        <f>SUM(I381:Q381)</f>
        <v>0</v>
      </c>
      <c r="I381" s="226">
        <f>SUM('입력표(사립)'!F768:K768)</f>
        <v>0</v>
      </c>
      <c r="J381" s="191">
        <f>SUM('입력표(사립)'!L768:O768)</f>
        <v>0</v>
      </c>
      <c r="K381" s="191">
        <f>SUM('입력표(사립)'!P768:U768)</f>
        <v>0</v>
      </c>
      <c r="L381" s="382">
        <f>SUM('입력표(사립)'!V768:Y768)</f>
        <v>0</v>
      </c>
      <c r="M381" s="193">
        <f>SUM('입력표(사립)'!Z768)</f>
        <v>0</v>
      </c>
      <c r="N381" s="218">
        <f>SUM('입력표(사립)'!AA768)</f>
        <v>0</v>
      </c>
      <c r="O381" s="218">
        <f>SUM('입력표(사립)'!AB768)</f>
        <v>0</v>
      </c>
      <c r="P381" s="218">
        <f>SUM('입력표(사립)'!AC768)</f>
        <v>0</v>
      </c>
      <c r="Q381" s="345">
        <f>SUM('입력표(사립)'!AD768)</f>
        <v>0</v>
      </c>
    </row>
    <row r="382" spans="1:17" x14ac:dyDescent="0.3">
      <c r="A382" s="196"/>
      <c r="B382" s="344">
        <f>'입력표(사립)'!A769</f>
        <v>376</v>
      </c>
      <c r="C382" s="197">
        <f>'입력표(사립)'!B769</f>
        <v>0</v>
      </c>
      <c r="D382" s="197">
        <f>'입력표(사립)'!C769</f>
        <v>0</v>
      </c>
      <c r="E382" s="197">
        <f>'입력표(사립)'!D769</f>
        <v>0</v>
      </c>
      <c r="F382" s="223">
        <f>'입력표(사립)'!E769</f>
        <v>0</v>
      </c>
      <c r="G382" s="406" t="str">
        <f t="shared" si="6"/>
        <v>E</v>
      </c>
      <c r="H382" s="378">
        <f>SUM(I382:Q382)</f>
        <v>0</v>
      </c>
      <c r="I382" s="226">
        <f>SUM('입력표(사립)'!F769:K769)</f>
        <v>0</v>
      </c>
      <c r="J382" s="191">
        <f>SUM('입력표(사립)'!L769:O769)</f>
        <v>0</v>
      </c>
      <c r="K382" s="191">
        <f>SUM('입력표(사립)'!P769:U769)</f>
        <v>0</v>
      </c>
      <c r="L382" s="382">
        <f>SUM('입력표(사립)'!V769:Y769)</f>
        <v>0</v>
      </c>
      <c r="M382" s="193">
        <f>SUM('입력표(사립)'!Z769)</f>
        <v>0</v>
      </c>
      <c r="N382" s="218">
        <f>SUM('입력표(사립)'!AA769)</f>
        <v>0</v>
      </c>
      <c r="O382" s="218">
        <f>SUM('입력표(사립)'!AB769)</f>
        <v>0</v>
      </c>
      <c r="P382" s="218">
        <f>SUM('입력표(사립)'!AC769)</f>
        <v>0</v>
      </c>
      <c r="Q382" s="345">
        <f>SUM('입력표(사립)'!AD769)</f>
        <v>0</v>
      </c>
    </row>
    <row r="383" spans="1:17" x14ac:dyDescent="0.3">
      <c r="A383" s="196"/>
      <c r="B383" s="344">
        <f>'입력표(사립)'!A770</f>
        <v>377</v>
      </c>
      <c r="C383" s="197">
        <f>'입력표(사립)'!B770</f>
        <v>0</v>
      </c>
      <c r="D383" s="197">
        <f>'입력표(사립)'!C770</f>
        <v>0</v>
      </c>
      <c r="E383" s="197">
        <f>'입력표(사립)'!D770</f>
        <v>0</v>
      </c>
      <c r="F383" s="223">
        <f>'입력표(사립)'!E770</f>
        <v>0</v>
      </c>
      <c r="G383" s="406" t="str">
        <f t="shared" si="6"/>
        <v>E</v>
      </c>
      <c r="H383" s="378">
        <f>SUM(I383:Q383)</f>
        <v>0</v>
      </c>
      <c r="I383" s="226">
        <f>SUM('입력표(사립)'!F770:K770)</f>
        <v>0</v>
      </c>
      <c r="J383" s="191">
        <f>SUM('입력표(사립)'!L770:O770)</f>
        <v>0</v>
      </c>
      <c r="K383" s="191">
        <f>SUM('입력표(사립)'!P770:U770)</f>
        <v>0</v>
      </c>
      <c r="L383" s="382">
        <f>SUM('입력표(사립)'!V770:Y770)</f>
        <v>0</v>
      </c>
      <c r="M383" s="193">
        <f>SUM('입력표(사립)'!Z770)</f>
        <v>0</v>
      </c>
      <c r="N383" s="218">
        <f>SUM('입력표(사립)'!AA770)</f>
        <v>0</v>
      </c>
      <c r="O383" s="218">
        <f>SUM('입력표(사립)'!AB770)</f>
        <v>0</v>
      </c>
      <c r="P383" s="218">
        <f>SUM('입력표(사립)'!AC770)</f>
        <v>0</v>
      </c>
      <c r="Q383" s="345">
        <f>SUM('입력표(사립)'!AD770)</f>
        <v>0</v>
      </c>
    </row>
    <row r="384" spans="1:17" x14ac:dyDescent="0.3">
      <c r="A384" s="196"/>
      <c r="B384" s="344">
        <f>'입력표(사립)'!A771</f>
        <v>378</v>
      </c>
      <c r="C384" s="197">
        <f>'입력표(사립)'!B771</f>
        <v>0</v>
      </c>
      <c r="D384" s="197">
        <f>'입력표(사립)'!C771</f>
        <v>0</v>
      </c>
      <c r="E384" s="197">
        <f>'입력표(사립)'!D771</f>
        <v>0</v>
      </c>
      <c r="F384" s="223">
        <f>'입력표(사립)'!E771</f>
        <v>0</v>
      </c>
      <c r="G384" s="406" t="str">
        <f t="shared" si="6"/>
        <v>E</v>
      </c>
      <c r="H384" s="378">
        <f>SUM(I384:Q384)</f>
        <v>0</v>
      </c>
      <c r="I384" s="226">
        <f>SUM('입력표(사립)'!F771:K771)</f>
        <v>0</v>
      </c>
      <c r="J384" s="191">
        <f>SUM('입력표(사립)'!L771:O771)</f>
        <v>0</v>
      </c>
      <c r="K384" s="191">
        <f>SUM('입력표(사립)'!P771:U771)</f>
        <v>0</v>
      </c>
      <c r="L384" s="382">
        <f>SUM('입력표(사립)'!V771:Y771)</f>
        <v>0</v>
      </c>
      <c r="M384" s="193">
        <f>SUM('입력표(사립)'!Z771)</f>
        <v>0</v>
      </c>
      <c r="N384" s="218">
        <f>SUM('입력표(사립)'!AA771)</f>
        <v>0</v>
      </c>
      <c r="O384" s="218">
        <f>SUM('입력표(사립)'!AB771)</f>
        <v>0</v>
      </c>
      <c r="P384" s="218">
        <f>SUM('입력표(사립)'!AC771)</f>
        <v>0</v>
      </c>
      <c r="Q384" s="345">
        <f>SUM('입력표(사립)'!AD771)</f>
        <v>0</v>
      </c>
    </row>
    <row r="385" spans="1:19" x14ac:dyDescent="0.3">
      <c r="A385" s="196"/>
      <c r="B385" s="344">
        <f>'입력표(사립)'!A772</f>
        <v>379</v>
      </c>
      <c r="C385" s="197">
        <f>'입력표(사립)'!B772</f>
        <v>0</v>
      </c>
      <c r="D385" s="197">
        <f>'입력표(사립)'!C772</f>
        <v>0</v>
      </c>
      <c r="E385" s="197">
        <f>'입력표(사립)'!D772</f>
        <v>0</v>
      </c>
      <c r="F385" s="223">
        <f>'입력표(사립)'!E772</f>
        <v>0</v>
      </c>
      <c r="G385" s="406" t="str">
        <f t="shared" si="6"/>
        <v>E</v>
      </c>
      <c r="H385" s="378">
        <f>SUM(I385:Q385)</f>
        <v>0</v>
      </c>
      <c r="I385" s="226">
        <f>SUM('입력표(사립)'!F772:K772)</f>
        <v>0</v>
      </c>
      <c r="J385" s="191">
        <f>SUM('입력표(사립)'!L772:O772)</f>
        <v>0</v>
      </c>
      <c r="K385" s="191">
        <f>SUM('입력표(사립)'!P772:U772)</f>
        <v>0</v>
      </c>
      <c r="L385" s="382">
        <f>SUM('입력표(사립)'!V772:Y772)</f>
        <v>0</v>
      </c>
      <c r="M385" s="193">
        <f>SUM('입력표(사립)'!Z772)</f>
        <v>0</v>
      </c>
      <c r="N385" s="218">
        <f>SUM('입력표(사립)'!AA772)</f>
        <v>0</v>
      </c>
      <c r="O385" s="218">
        <f>SUM('입력표(사립)'!AB772)</f>
        <v>0</v>
      </c>
      <c r="P385" s="218">
        <f>SUM('입력표(사립)'!AC772)</f>
        <v>0</v>
      </c>
      <c r="Q385" s="345">
        <f>SUM('입력표(사립)'!AD772)</f>
        <v>0</v>
      </c>
    </row>
    <row r="386" spans="1:19" x14ac:dyDescent="0.3">
      <c r="B386" s="344">
        <f>'입력표(사립)'!A773</f>
        <v>380</v>
      </c>
      <c r="C386" s="197">
        <f>'입력표(사립)'!B773</f>
        <v>0</v>
      </c>
      <c r="D386" s="197">
        <f>'입력표(사립)'!C773</f>
        <v>0</v>
      </c>
      <c r="E386" s="197">
        <f>'입력표(사립)'!D773</f>
        <v>0</v>
      </c>
      <c r="F386" s="223">
        <f>'입력표(사립)'!E773</f>
        <v>0</v>
      </c>
      <c r="G386" s="406" t="str">
        <f t="shared" si="6"/>
        <v>E</v>
      </c>
      <c r="H386" s="378">
        <f>SUM(I386:Q386)</f>
        <v>0</v>
      </c>
      <c r="I386" s="226">
        <f>SUM('입력표(사립)'!F773:K773)</f>
        <v>0</v>
      </c>
      <c r="J386" s="191">
        <f>SUM('입력표(사립)'!L773:O773)</f>
        <v>0</v>
      </c>
      <c r="K386" s="191">
        <f>SUM('입력표(사립)'!P773:U773)</f>
        <v>0</v>
      </c>
      <c r="L386" s="382">
        <f>SUM('입력표(사립)'!V773:Y773)</f>
        <v>0</v>
      </c>
      <c r="M386" s="193">
        <f>SUM('입력표(사립)'!Z773)</f>
        <v>0</v>
      </c>
      <c r="N386" s="218">
        <f>SUM('입력표(사립)'!AA773)</f>
        <v>0</v>
      </c>
      <c r="O386" s="218">
        <f>SUM('입력표(사립)'!AB773)</f>
        <v>0</v>
      </c>
      <c r="P386" s="218">
        <f>SUM('입력표(사립)'!AC773)</f>
        <v>0</v>
      </c>
      <c r="Q386" s="345">
        <f>SUM('입력표(사립)'!AD773)</f>
        <v>0</v>
      </c>
    </row>
    <row r="387" spans="1:19" x14ac:dyDescent="0.3">
      <c r="B387" s="344">
        <f>'입력표(사립)'!A774</f>
        <v>381</v>
      </c>
      <c r="C387" s="197">
        <f>'입력표(사립)'!B774</f>
        <v>0</v>
      </c>
      <c r="D387" s="197">
        <f>'입력표(사립)'!C774</f>
        <v>0</v>
      </c>
      <c r="E387" s="197">
        <f>'입력표(사립)'!D774</f>
        <v>0</v>
      </c>
      <c r="F387" s="223">
        <f>'입력표(사립)'!E774</f>
        <v>0</v>
      </c>
      <c r="G387" s="406" t="str">
        <f t="shared" si="6"/>
        <v>E</v>
      </c>
      <c r="H387" s="378">
        <f>SUM(I387:Q387)</f>
        <v>0</v>
      </c>
      <c r="I387" s="226">
        <f>SUM('입력표(사립)'!F774:K774)</f>
        <v>0</v>
      </c>
      <c r="J387" s="191">
        <f>SUM('입력표(사립)'!L774:O774)</f>
        <v>0</v>
      </c>
      <c r="K387" s="191">
        <f>SUM('입력표(사립)'!P774:U774)</f>
        <v>0</v>
      </c>
      <c r="L387" s="382">
        <f>SUM('입력표(사립)'!V774:Y774)</f>
        <v>0</v>
      </c>
      <c r="M387" s="193">
        <f>SUM('입력표(사립)'!Z774)</f>
        <v>0</v>
      </c>
      <c r="N387" s="218">
        <f>SUM('입력표(사립)'!AA774)</f>
        <v>0</v>
      </c>
      <c r="O387" s="218">
        <f>SUM('입력표(사립)'!AB774)</f>
        <v>0</v>
      </c>
      <c r="P387" s="218">
        <f>SUM('입력표(사립)'!AC774)</f>
        <v>0</v>
      </c>
      <c r="Q387" s="345">
        <f>SUM('입력표(사립)'!AD774)</f>
        <v>0</v>
      </c>
    </row>
    <row r="388" spans="1:19" x14ac:dyDescent="0.3">
      <c r="B388" s="344">
        <f>'입력표(사립)'!A775</f>
        <v>382</v>
      </c>
      <c r="C388" s="197">
        <f>'입력표(사립)'!B775</f>
        <v>0</v>
      </c>
      <c r="D388" s="197">
        <f>'입력표(사립)'!C775</f>
        <v>0</v>
      </c>
      <c r="E388" s="197">
        <f>'입력표(사립)'!D775</f>
        <v>0</v>
      </c>
      <c r="F388" s="223">
        <f>'입력표(사립)'!E775</f>
        <v>0</v>
      </c>
      <c r="G388" s="406" t="str">
        <f t="shared" si="6"/>
        <v>E</v>
      </c>
      <c r="H388" s="378">
        <f>SUM(I388:Q388)</f>
        <v>0</v>
      </c>
      <c r="I388" s="226">
        <f>SUM('입력표(사립)'!F775:K775)</f>
        <v>0</v>
      </c>
      <c r="J388" s="191">
        <f>SUM('입력표(사립)'!L775:O775)</f>
        <v>0</v>
      </c>
      <c r="K388" s="191">
        <f>SUM('입력표(사립)'!P775:U775)</f>
        <v>0</v>
      </c>
      <c r="L388" s="382">
        <f>SUM('입력표(사립)'!V775:Y775)</f>
        <v>0</v>
      </c>
      <c r="M388" s="193">
        <f>SUM('입력표(사립)'!Z775)</f>
        <v>0</v>
      </c>
      <c r="N388" s="218">
        <f>SUM('입력표(사립)'!AA775)</f>
        <v>0</v>
      </c>
      <c r="O388" s="218">
        <f>SUM('입력표(사립)'!AB775)</f>
        <v>0</v>
      </c>
      <c r="P388" s="218">
        <f>SUM('입력표(사립)'!AC775)</f>
        <v>0</v>
      </c>
      <c r="Q388" s="345">
        <f>SUM('입력표(사립)'!AD775)</f>
        <v>0</v>
      </c>
    </row>
    <row r="389" spans="1:19" x14ac:dyDescent="0.3">
      <c r="B389" s="344">
        <f>'입력표(사립)'!A776</f>
        <v>383</v>
      </c>
      <c r="C389" s="197">
        <f>'입력표(사립)'!B776</f>
        <v>0</v>
      </c>
      <c r="D389" s="197">
        <f>'입력표(사립)'!C776</f>
        <v>0</v>
      </c>
      <c r="E389" s="197">
        <f>'입력표(사립)'!D776</f>
        <v>0</v>
      </c>
      <c r="F389" s="223">
        <f>'입력표(사립)'!E776</f>
        <v>0</v>
      </c>
      <c r="G389" s="406" t="str">
        <f t="shared" si="6"/>
        <v>E</v>
      </c>
      <c r="H389" s="378">
        <f>SUM(I389:Q389)</f>
        <v>0</v>
      </c>
      <c r="I389" s="226">
        <f>SUM('입력표(사립)'!F776:K776)</f>
        <v>0</v>
      </c>
      <c r="J389" s="191">
        <f>SUM('입력표(사립)'!L776:O776)</f>
        <v>0</v>
      </c>
      <c r="K389" s="191">
        <f>SUM('입력표(사립)'!P776:U776)</f>
        <v>0</v>
      </c>
      <c r="L389" s="382">
        <f>SUM('입력표(사립)'!V776:Y776)</f>
        <v>0</v>
      </c>
      <c r="M389" s="193">
        <f>SUM('입력표(사립)'!Z776)</f>
        <v>0</v>
      </c>
      <c r="N389" s="218">
        <f>SUM('입력표(사립)'!AA776)</f>
        <v>0</v>
      </c>
      <c r="O389" s="218">
        <f>SUM('입력표(사립)'!AB776)</f>
        <v>0</v>
      </c>
      <c r="P389" s="218">
        <f>SUM('입력표(사립)'!AC776)</f>
        <v>0</v>
      </c>
      <c r="Q389" s="345">
        <f>SUM('입력표(사립)'!AD776)</f>
        <v>0</v>
      </c>
    </row>
    <row r="390" spans="1:19" x14ac:dyDescent="0.3">
      <c r="B390" s="344">
        <f>'입력표(사립)'!A777</f>
        <v>384</v>
      </c>
      <c r="C390" s="197">
        <f>'입력표(사립)'!B777</f>
        <v>0</v>
      </c>
      <c r="D390" s="197">
        <f>'입력표(사립)'!C777</f>
        <v>0</v>
      </c>
      <c r="E390" s="197">
        <f>'입력표(사립)'!D777</f>
        <v>0</v>
      </c>
      <c r="F390" s="223">
        <f>'입력표(사립)'!E777</f>
        <v>0</v>
      </c>
      <c r="G390" s="406" t="str">
        <f t="shared" si="6"/>
        <v>E</v>
      </c>
      <c r="H390" s="378">
        <f>SUM(I390:Q390)</f>
        <v>0</v>
      </c>
      <c r="I390" s="226">
        <f>SUM('입력표(사립)'!F777:K777)</f>
        <v>0</v>
      </c>
      <c r="J390" s="191">
        <f>SUM('입력표(사립)'!L777:O777)</f>
        <v>0</v>
      </c>
      <c r="K390" s="191">
        <f>SUM('입력표(사립)'!P777:U777)</f>
        <v>0</v>
      </c>
      <c r="L390" s="382">
        <f>SUM('입력표(사립)'!V777:Y777)</f>
        <v>0</v>
      </c>
      <c r="M390" s="193">
        <f>SUM('입력표(사립)'!Z777)</f>
        <v>0</v>
      </c>
      <c r="N390" s="218">
        <f>SUM('입력표(사립)'!AA777)</f>
        <v>0</v>
      </c>
      <c r="O390" s="218">
        <f>SUM('입력표(사립)'!AB777)</f>
        <v>0</v>
      </c>
      <c r="P390" s="218">
        <f>SUM('입력표(사립)'!AC777)</f>
        <v>0</v>
      </c>
      <c r="Q390" s="345">
        <f>SUM('입력표(사립)'!AD777)</f>
        <v>0</v>
      </c>
    </row>
    <row r="391" spans="1:19" ht="17.25" thickBot="1" x14ac:dyDescent="0.35">
      <c r="B391" s="346">
        <f>'입력표(사립)'!A778</f>
        <v>385</v>
      </c>
      <c r="C391" s="354">
        <f>'입력표(사립)'!B778</f>
        <v>0</v>
      </c>
      <c r="D391" s="224">
        <f>'입력표(사립)'!C778</f>
        <v>0</v>
      </c>
      <c r="E391" s="224">
        <f>'입력표(사립)'!D778</f>
        <v>0</v>
      </c>
      <c r="F391" s="350">
        <f>'입력표(사립)'!E778</f>
        <v>0</v>
      </c>
      <c r="G391" s="407" t="str">
        <f t="shared" si="6"/>
        <v>E</v>
      </c>
      <c r="H391" s="379">
        <f>SUM(I391:Q391)</f>
        <v>0</v>
      </c>
      <c r="I391" s="227">
        <f>SUM('입력표(사립)'!F778:K778)</f>
        <v>0</v>
      </c>
      <c r="J391" s="228">
        <f>SUM('입력표(사립)'!L778:O778)</f>
        <v>0</v>
      </c>
      <c r="K391" s="228">
        <f>SUM('입력표(사립)'!P778:U778)</f>
        <v>0</v>
      </c>
      <c r="L391" s="383">
        <f>SUM('입력표(사립)'!V778:Y778)</f>
        <v>0</v>
      </c>
      <c r="M391" s="302">
        <f>SUM('입력표(사립)'!Z778)</f>
        <v>0</v>
      </c>
      <c r="N391" s="229">
        <f>SUM('입력표(사립)'!AA778)</f>
        <v>0</v>
      </c>
      <c r="O391" s="229">
        <f>SUM('입력표(사립)'!AB778)</f>
        <v>0</v>
      </c>
      <c r="P391" s="229">
        <f>SUM('입력표(사립)'!AC778)</f>
        <v>0</v>
      </c>
      <c r="Q391" s="347">
        <f>SUM('입력표(사립)'!AD778)</f>
        <v>0</v>
      </c>
    </row>
    <row r="392" spans="1:19" x14ac:dyDescent="0.3">
      <c r="I392" s="245"/>
      <c r="J392" s="245"/>
      <c r="K392" s="245"/>
      <c r="L392" s="245"/>
      <c r="M392" s="245"/>
      <c r="N392" s="245"/>
      <c r="O392" s="245"/>
      <c r="P392" s="245"/>
      <c r="Q392" s="245"/>
    </row>
    <row r="394" spans="1:19" x14ac:dyDescent="0.3">
      <c r="K394" s="245"/>
      <c r="L394" s="245"/>
      <c r="M394" s="245"/>
      <c r="N394" s="245"/>
      <c r="O394" s="245"/>
      <c r="P394" s="245"/>
      <c r="Q394" s="245"/>
      <c r="R394" s="245"/>
      <c r="S394" s="245"/>
    </row>
    <row r="396" spans="1:19" x14ac:dyDescent="0.3">
      <c r="K396" s="245"/>
      <c r="L396" s="245"/>
      <c r="M396" s="245"/>
      <c r="N396" s="245"/>
      <c r="O396" s="245"/>
      <c r="P396" s="245"/>
      <c r="Q396" s="245"/>
      <c r="R396" s="245"/>
      <c r="S396" s="245"/>
    </row>
  </sheetData>
  <sortState ref="B7:P390">
    <sortCondition ref="B7:B390"/>
  </sortState>
  <mergeCells count="9">
    <mergeCell ref="B2:Q2"/>
    <mergeCell ref="H4:H5"/>
    <mergeCell ref="C4:C6"/>
    <mergeCell ref="B4:B6"/>
    <mergeCell ref="D4:D6"/>
    <mergeCell ref="F4:F6"/>
    <mergeCell ref="E4:E6"/>
    <mergeCell ref="G4:G5"/>
    <mergeCell ref="B3:Q3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I203"/>
  <sheetViews>
    <sheetView tabSelected="1" zoomScale="85" zoomScaleNormal="85" workbookViewId="0">
      <pane ySplit="7" topLeftCell="A8" activePane="bottomLeft" state="frozen"/>
      <selection pane="bottomLeft" sqref="A1:Z2"/>
    </sheetView>
  </sheetViews>
  <sheetFormatPr defaultRowHeight="16.5" x14ac:dyDescent="0.3"/>
  <cols>
    <col min="1" max="1" width="5.75" style="20" customWidth="1"/>
    <col min="2" max="2" width="8.25" style="11" customWidth="1"/>
    <col min="3" max="3" width="24.625" style="11" customWidth="1"/>
    <col min="4" max="4" width="17.125" style="11" customWidth="1"/>
    <col min="5" max="5" width="19.125" style="11" customWidth="1"/>
    <col min="6" max="6" width="24.25" style="11" bestFit="1" customWidth="1"/>
    <col min="7" max="7" width="24" style="11" bestFit="1" customWidth="1"/>
    <col min="8" max="8" width="23.75" style="11" customWidth="1"/>
    <col min="9" max="9" width="34.25" style="11" customWidth="1"/>
    <col min="10" max="10" width="29.5" style="11" customWidth="1"/>
    <col min="11" max="11" width="22.875" style="11" bestFit="1" customWidth="1"/>
    <col min="12" max="12" width="27.875" style="11" bestFit="1" customWidth="1"/>
    <col min="13" max="13" width="25.125" style="11" customWidth="1"/>
    <col min="14" max="14" width="25.375" style="11" bestFit="1" customWidth="1"/>
    <col min="15" max="15" width="26.5" style="11" customWidth="1"/>
    <col min="16" max="16" width="35.625" style="11" customWidth="1"/>
    <col min="17" max="17" width="35.25" style="11" customWidth="1"/>
    <col min="18" max="18" width="35.125" style="11" customWidth="1"/>
    <col min="19" max="19" width="35" style="11" customWidth="1"/>
    <col min="20" max="20" width="26.5" style="11" bestFit="1" customWidth="1"/>
    <col min="21" max="21" width="27.75" style="11" customWidth="1"/>
    <col min="22" max="22" width="26.875" style="11" bestFit="1" customWidth="1"/>
    <col min="23" max="23" width="28.875" style="11" customWidth="1"/>
    <col min="24" max="24" width="26.25" style="11" bestFit="1" customWidth="1"/>
    <col min="25" max="25" width="22.625" style="11" bestFit="1" customWidth="1"/>
    <col min="26" max="26" width="27.625" style="11" bestFit="1" customWidth="1"/>
    <col min="27" max="27" width="23.5" style="11" customWidth="1"/>
    <col min="28" max="28" width="21.625" style="11" customWidth="1"/>
    <col min="29" max="29" width="22.625" style="11" customWidth="1"/>
    <col min="30" max="30" width="23.875" style="11" customWidth="1"/>
    <col min="31" max="31" width="23.75" style="11" customWidth="1"/>
    <col min="32" max="33" width="9" style="11"/>
    <col min="34" max="34" width="11" style="11" hidden="1" customWidth="1"/>
    <col min="35" max="36" width="9" style="11"/>
    <col min="37" max="37" width="0" style="11" hidden="1" customWidth="1"/>
    <col min="38" max="16384" width="9" style="11"/>
  </cols>
  <sheetData>
    <row r="1" spans="1:16363" s="12" customFormat="1" ht="15.75" customHeight="1" x14ac:dyDescent="0.3">
      <c r="A1" s="275" t="s">
        <v>92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6"/>
      <c r="AB1" s="26"/>
      <c r="AC1" s="26"/>
      <c r="AD1" s="26"/>
      <c r="AE1" s="26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  <c r="XDL1" s="11"/>
      <c r="XDM1" s="11"/>
      <c r="XDN1" s="11"/>
      <c r="XDO1" s="11"/>
      <c r="XDP1" s="11"/>
      <c r="XDQ1" s="11"/>
      <c r="XDR1" s="11"/>
      <c r="XDS1" s="11"/>
      <c r="XDT1" s="11"/>
      <c r="XDU1" s="11"/>
      <c r="XDV1" s="11"/>
      <c r="XDW1" s="11"/>
      <c r="XDX1" s="11"/>
      <c r="XDY1" s="11"/>
      <c r="XDZ1" s="11"/>
      <c r="XEA1" s="11"/>
      <c r="XEB1" s="11"/>
      <c r="XEC1" s="11"/>
      <c r="XED1" s="11"/>
      <c r="XEE1" s="11"/>
      <c r="XEF1" s="11"/>
      <c r="XEG1" s="11"/>
      <c r="XEH1" s="11"/>
      <c r="XEI1" s="11"/>
    </row>
    <row r="2" spans="1:16363" s="12" customFormat="1" ht="105" customHeight="1" thickBot="1" x14ac:dyDescent="0.35">
      <c r="A2" s="357"/>
      <c r="B2" s="358"/>
      <c r="C2" s="358"/>
      <c r="D2" s="358"/>
      <c r="E2" s="35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6"/>
      <c r="AB2" s="26"/>
      <c r="AC2" s="26"/>
      <c r="AD2" s="26"/>
      <c r="AE2" s="26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1"/>
    </row>
    <row r="3" spans="1:16363" s="24" customFormat="1" ht="42.75" customHeight="1" x14ac:dyDescent="0.3">
      <c r="A3" s="366" t="s">
        <v>108</v>
      </c>
      <c r="B3" s="367"/>
      <c r="C3" s="367"/>
      <c r="D3" s="367"/>
      <c r="E3" s="368"/>
      <c r="F3" s="356" t="s">
        <v>13</v>
      </c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1" t="s">
        <v>15</v>
      </c>
      <c r="AB3" s="280"/>
      <c r="AC3" s="280"/>
      <c r="AD3" s="280"/>
      <c r="AE3" s="282"/>
    </row>
    <row r="4" spans="1:16363" s="13" customFormat="1" ht="41.25" customHeight="1" x14ac:dyDescent="0.3">
      <c r="A4" s="359" t="s">
        <v>29</v>
      </c>
      <c r="B4" s="42" t="s">
        <v>30</v>
      </c>
      <c r="C4" s="42" t="s">
        <v>31</v>
      </c>
      <c r="D4" s="42" t="s">
        <v>32</v>
      </c>
      <c r="E4" s="360" t="s">
        <v>94</v>
      </c>
      <c r="F4" s="305" t="s">
        <v>78</v>
      </c>
      <c r="G4" s="40" t="s">
        <v>17</v>
      </c>
      <c r="H4" s="40" t="s">
        <v>18</v>
      </c>
      <c r="I4" s="40" t="s">
        <v>19</v>
      </c>
      <c r="J4" s="40" t="s">
        <v>20</v>
      </c>
      <c r="K4" s="40" t="s">
        <v>21</v>
      </c>
      <c r="L4" s="41" t="s">
        <v>66</v>
      </c>
      <c r="M4" s="40" t="s">
        <v>67</v>
      </c>
      <c r="N4" s="41" t="s">
        <v>68</v>
      </c>
      <c r="O4" s="40" t="s">
        <v>22</v>
      </c>
      <c r="P4" s="40" t="s">
        <v>23</v>
      </c>
      <c r="Q4" s="40" t="s">
        <v>24</v>
      </c>
      <c r="R4" s="40" t="s">
        <v>25</v>
      </c>
      <c r="S4" s="40" t="s">
        <v>26</v>
      </c>
      <c r="T4" s="41" t="s">
        <v>69</v>
      </c>
      <c r="U4" s="41" t="s">
        <v>79</v>
      </c>
      <c r="V4" s="41" t="s">
        <v>80</v>
      </c>
      <c r="W4" s="41" t="s">
        <v>83</v>
      </c>
      <c r="X4" s="40" t="s">
        <v>27</v>
      </c>
      <c r="Y4" s="41" t="s">
        <v>70</v>
      </c>
      <c r="Z4" s="40" t="s">
        <v>28</v>
      </c>
      <c r="AA4" s="27" t="s">
        <v>43</v>
      </c>
      <c r="AB4" s="38" t="s">
        <v>39</v>
      </c>
      <c r="AC4" s="38" t="s">
        <v>42</v>
      </c>
      <c r="AD4" s="49" t="s">
        <v>40</v>
      </c>
      <c r="AE4" s="50" t="s">
        <v>41</v>
      </c>
    </row>
    <row r="5" spans="1:16363" ht="83.25" customHeight="1" x14ac:dyDescent="0.3">
      <c r="A5" s="328" t="s">
        <v>33</v>
      </c>
      <c r="B5" s="274"/>
      <c r="C5" s="274"/>
      <c r="D5" s="274"/>
      <c r="E5" s="329"/>
      <c r="F5" s="306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22"/>
      <c r="Z5" s="22"/>
      <c r="AA5" s="28"/>
      <c r="AB5" s="29"/>
      <c r="AC5" s="30"/>
      <c r="AD5" s="47"/>
      <c r="AE5" s="31"/>
    </row>
    <row r="6" spans="1:16363" ht="16.5" customHeight="1" x14ac:dyDescent="0.3">
      <c r="A6" s="330">
        <v>1</v>
      </c>
      <c r="B6" s="286"/>
      <c r="C6" s="287"/>
      <c r="D6" s="287"/>
      <c r="E6" s="336"/>
      <c r="F6" s="284"/>
      <c r="G6" s="108"/>
      <c r="H6" s="108"/>
      <c r="I6" s="108"/>
      <c r="J6" s="108"/>
      <c r="K6" s="108"/>
      <c r="L6" s="109"/>
      <c r="M6" s="45"/>
      <c r="N6" s="109"/>
      <c r="O6" s="108"/>
      <c r="P6" s="108"/>
      <c r="Q6" s="108"/>
      <c r="R6" s="108"/>
      <c r="S6" s="108"/>
      <c r="T6" s="109"/>
      <c r="U6" s="45"/>
      <c r="V6" s="46"/>
      <c r="W6" s="108"/>
      <c r="X6" s="108"/>
      <c r="Y6" s="109"/>
      <c r="Z6" s="46"/>
      <c r="AA6" s="112"/>
      <c r="AB6" s="113"/>
      <c r="AC6" s="113"/>
      <c r="AD6" s="114"/>
      <c r="AE6" s="115"/>
    </row>
    <row r="7" spans="1:16363" ht="16.5" customHeight="1" x14ac:dyDescent="0.3">
      <c r="A7" s="19">
        <v>2</v>
      </c>
      <c r="B7" s="286"/>
      <c r="C7" s="287"/>
      <c r="D7" s="287"/>
      <c r="E7" s="188"/>
      <c r="F7" s="285"/>
      <c r="G7" s="122"/>
      <c r="H7" s="122"/>
      <c r="I7" s="122"/>
      <c r="J7" s="122"/>
      <c r="K7" s="122"/>
      <c r="L7" s="138"/>
      <c r="M7" s="45"/>
      <c r="N7" s="121"/>
      <c r="O7" s="122"/>
      <c r="P7" s="122"/>
      <c r="Q7" s="122"/>
      <c r="R7" s="122"/>
      <c r="S7" s="122"/>
      <c r="T7" s="138"/>
      <c r="U7" s="45"/>
      <c r="V7" s="46"/>
      <c r="W7" s="122"/>
      <c r="X7" s="122"/>
      <c r="Y7" s="138"/>
      <c r="Z7" s="46"/>
      <c r="AA7" s="126"/>
      <c r="AB7" s="127"/>
      <c r="AC7" s="127"/>
      <c r="AD7" s="128"/>
      <c r="AE7" s="129"/>
    </row>
    <row r="8" spans="1:16363" ht="16.5" customHeight="1" x14ac:dyDescent="0.3">
      <c r="A8" s="19">
        <v>3</v>
      </c>
      <c r="B8" s="286"/>
      <c r="C8" s="287"/>
      <c r="D8" s="287"/>
      <c r="E8" s="246"/>
      <c r="F8" s="285"/>
      <c r="G8" s="122"/>
      <c r="H8" s="122"/>
      <c r="I8" s="122"/>
      <c r="J8" s="122"/>
      <c r="K8" s="122"/>
      <c r="L8" s="138"/>
      <c r="M8" s="45"/>
      <c r="N8" s="121"/>
      <c r="O8" s="122"/>
      <c r="P8" s="122"/>
      <c r="Q8" s="122"/>
      <c r="R8" s="122"/>
      <c r="S8" s="122"/>
      <c r="T8" s="138"/>
      <c r="U8" s="45"/>
      <c r="V8" s="46"/>
      <c r="W8" s="122"/>
      <c r="X8" s="122"/>
      <c r="Y8" s="138"/>
      <c r="Z8" s="46"/>
      <c r="AA8" s="126"/>
      <c r="AB8" s="127"/>
      <c r="AC8" s="127"/>
      <c r="AD8" s="128"/>
      <c r="AE8" s="129"/>
    </row>
    <row r="9" spans="1:16363" ht="16.5" customHeight="1" x14ac:dyDescent="0.3">
      <c r="A9" s="19">
        <v>4</v>
      </c>
      <c r="B9" s="286"/>
      <c r="C9" s="287"/>
      <c r="D9" s="287"/>
      <c r="E9" s="246"/>
      <c r="F9" s="284"/>
      <c r="G9" s="108"/>
      <c r="H9" s="108"/>
      <c r="I9" s="108"/>
      <c r="J9" s="108"/>
      <c r="K9" s="108"/>
      <c r="L9" s="109"/>
      <c r="M9" s="45"/>
      <c r="N9" s="109"/>
      <c r="O9" s="108"/>
      <c r="P9" s="108"/>
      <c r="Q9" s="108"/>
      <c r="R9" s="108"/>
      <c r="S9" s="108"/>
      <c r="T9" s="109"/>
      <c r="U9" s="45"/>
      <c r="V9" s="46"/>
      <c r="W9" s="108"/>
      <c r="X9" s="108"/>
      <c r="Y9" s="109"/>
      <c r="Z9" s="46"/>
      <c r="AA9" s="126"/>
      <c r="AB9" s="127"/>
      <c r="AC9" s="127"/>
      <c r="AD9" s="128"/>
      <c r="AE9" s="129"/>
      <c r="AH9" s="337" t="s">
        <v>101</v>
      </c>
      <c r="AK9" s="337" t="s">
        <v>105</v>
      </c>
    </row>
    <row r="10" spans="1:16363" ht="16.5" customHeight="1" x14ac:dyDescent="0.3">
      <c r="A10" s="19">
        <v>5</v>
      </c>
      <c r="B10" s="286"/>
      <c r="C10" s="287"/>
      <c r="D10" s="287"/>
      <c r="E10" s="246"/>
      <c r="F10" s="285"/>
      <c r="G10" s="122"/>
      <c r="H10" s="122"/>
      <c r="I10" s="122"/>
      <c r="J10" s="122"/>
      <c r="K10" s="122"/>
      <c r="L10" s="138"/>
      <c r="M10" s="45"/>
      <c r="N10" s="121"/>
      <c r="O10" s="122"/>
      <c r="P10" s="122"/>
      <c r="Q10" s="122"/>
      <c r="R10" s="122"/>
      <c r="S10" s="122"/>
      <c r="T10" s="138"/>
      <c r="U10" s="45"/>
      <c r="V10" s="46"/>
      <c r="W10" s="122"/>
      <c r="X10" s="122"/>
      <c r="Y10" s="138"/>
      <c r="Z10" s="46"/>
      <c r="AA10" s="126"/>
      <c r="AB10" s="127"/>
      <c r="AC10" s="127"/>
      <c r="AD10" s="128"/>
      <c r="AE10" s="129"/>
      <c r="AH10" s="337" t="s">
        <v>102</v>
      </c>
      <c r="AK10" s="337" t="s">
        <v>106</v>
      </c>
    </row>
    <row r="11" spans="1:16363" ht="16.5" customHeight="1" x14ac:dyDescent="0.3">
      <c r="A11" s="19">
        <v>6</v>
      </c>
      <c r="B11" s="286"/>
      <c r="C11" s="287"/>
      <c r="D11" s="287"/>
      <c r="E11" s="188"/>
      <c r="F11" s="285"/>
      <c r="G11" s="122"/>
      <c r="H11" s="122"/>
      <c r="I11" s="122"/>
      <c r="J11" s="122"/>
      <c r="K11" s="122"/>
      <c r="L11" s="138"/>
      <c r="M11" s="45"/>
      <c r="N11" s="121"/>
      <c r="O11" s="122"/>
      <c r="P11" s="122"/>
      <c r="Q11" s="122"/>
      <c r="R11" s="122"/>
      <c r="S11" s="122"/>
      <c r="T11" s="138"/>
      <c r="U11" s="45"/>
      <c r="V11" s="46"/>
      <c r="W11" s="122"/>
      <c r="X11" s="122"/>
      <c r="Y11" s="138"/>
      <c r="Z11" s="46"/>
      <c r="AA11" s="126"/>
      <c r="AB11" s="127"/>
      <c r="AC11" s="127"/>
      <c r="AD11" s="128"/>
      <c r="AE11" s="129"/>
      <c r="AK11" s="337" t="s">
        <v>107</v>
      </c>
    </row>
    <row r="12" spans="1:16363" ht="16.5" customHeight="1" x14ac:dyDescent="0.3">
      <c r="A12" s="19">
        <v>7</v>
      </c>
      <c r="B12" s="286"/>
      <c r="C12" s="287"/>
      <c r="D12" s="287"/>
      <c r="E12" s="294"/>
      <c r="F12" s="284"/>
      <c r="G12" s="108"/>
      <c r="H12" s="108"/>
      <c r="I12" s="108"/>
      <c r="J12" s="108"/>
      <c r="K12" s="108"/>
      <c r="L12" s="109"/>
      <c r="M12" s="45"/>
      <c r="N12" s="109"/>
      <c r="O12" s="108"/>
      <c r="P12" s="108"/>
      <c r="Q12" s="108"/>
      <c r="R12" s="108"/>
      <c r="S12" s="108"/>
      <c r="T12" s="109"/>
      <c r="U12" s="45"/>
      <c r="V12" s="46"/>
      <c r="W12" s="108"/>
      <c r="X12" s="108"/>
      <c r="Y12" s="109"/>
      <c r="Z12" s="46"/>
      <c r="AA12" s="126"/>
      <c r="AB12" s="127"/>
      <c r="AC12" s="127"/>
      <c r="AD12" s="128"/>
      <c r="AE12" s="129"/>
    </row>
    <row r="13" spans="1:16363" ht="16.5" customHeight="1" x14ac:dyDescent="0.3">
      <c r="A13" s="19">
        <v>8</v>
      </c>
      <c r="B13" s="286"/>
      <c r="C13" s="287"/>
      <c r="D13" s="287"/>
      <c r="E13" s="295"/>
      <c r="F13" s="285"/>
      <c r="G13" s="122"/>
      <c r="H13" s="122"/>
      <c r="I13" s="122"/>
      <c r="J13" s="122"/>
      <c r="K13" s="122"/>
      <c r="L13" s="138"/>
      <c r="M13" s="45"/>
      <c r="N13" s="121"/>
      <c r="O13" s="122"/>
      <c r="P13" s="122"/>
      <c r="Q13" s="122"/>
      <c r="R13" s="122"/>
      <c r="S13" s="122"/>
      <c r="T13" s="138"/>
      <c r="U13" s="45"/>
      <c r="V13" s="46"/>
      <c r="W13" s="122"/>
      <c r="X13" s="122"/>
      <c r="Y13" s="138"/>
      <c r="Z13" s="46"/>
      <c r="AA13" s="126"/>
      <c r="AB13" s="127"/>
      <c r="AC13" s="127"/>
      <c r="AD13" s="128"/>
      <c r="AE13" s="129"/>
    </row>
    <row r="14" spans="1:16363" ht="16.5" customHeight="1" x14ac:dyDescent="0.3">
      <c r="A14" s="19">
        <v>9</v>
      </c>
      <c r="B14" s="286"/>
      <c r="C14" s="287"/>
      <c r="D14" s="287"/>
      <c r="E14" s="296"/>
      <c r="F14" s="285"/>
      <c r="G14" s="122"/>
      <c r="H14" s="122"/>
      <c r="I14" s="122"/>
      <c r="J14" s="122"/>
      <c r="K14" s="122"/>
      <c r="L14" s="138"/>
      <c r="M14" s="45"/>
      <c r="N14" s="121"/>
      <c r="O14" s="122"/>
      <c r="P14" s="122"/>
      <c r="Q14" s="122"/>
      <c r="R14" s="122"/>
      <c r="S14" s="122"/>
      <c r="T14" s="138"/>
      <c r="U14" s="45"/>
      <c r="V14" s="46"/>
      <c r="W14" s="122"/>
      <c r="X14" s="122"/>
      <c r="Y14" s="138"/>
      <c r="Z14" s="46"/>
      <c r="AA14" s="126"/>
      <c r="AB14" s="127"/>
      <c r="AC14" s="127"/>
      <c r="AD14" s="128"/>
      <c r="AE14" s="129"/>
    </row>
    <row r="15" spans="1:16363" ht="16.5" customHeight="1" x14ac:dyDescent="0.3">
      <c r="A15" s="19">
        <v>10</v>
      </c>
      <c r="B15" s="286"/>
      <c r="C15" s="287"/>
      <c r="D15" s="287"/>
      <c r="E15" s="296"/>
      <c r="F15" s="284"/>
      <c r="G15" s="108"/>
      <c r="H15" s="108"/>
      <c r="I15" s="108"/>
      <c r="J15" s="108"/>
      <c r="K15" s="108"/>
      <c r="L15" s="109"/>
      <c r="M15" s="45"/>
      <c r="N15" s="109"/>
      <c r="O15" s="108"/>
      <c r="P15" s="108"/>
      <c r="Q15" s="108"/>
      <c r="R15" s="108"/>
      <c r="S15" s="108"/>
      <c r="T15" s="109"/>
      <c r="U15" s="45"/>
      <c r="V15" s="46"/>
      <c r="W15" s="108"/>
      <c r="X15" s="108"/>
      <c r="Y15" s="109"/>
      <c r="Z15" s="46"/>
      <c r="AA15" s="126"/>
      <c r="AB15" s="127"/>
      <c r="AC15" s="127"/>
      <c r="AD15" s="128"/>
      <c r="AE15" s="129"/>
    </row>
    <row r="16" spans="1:16363" ht="16.5" customHeight="1" x14ac:dyDescent="0.3">
      <c r="A16" s="19">
        <v>11</v>
      </c>
      <c r="B16" s="286"/>
      <c r="C16" s="287"/>
      <c r="D16" s="287"/>
      <c r="E16" s="296"/>
      <c r="F16" s="285"/>
      <c r="G16" s="122"/>
      <c r="H16" s="122"/>
      <c r="I16" s="122"/>
      <c r="J16" s="122"/>
      <c r="K16" s="122"/>
      <c r="L16" s="138"/>
      <c r="M16" s="45"/>
      <c r="N16" s="121"/>
      <c r="O16" s="122"/>
      <c r="P16" s="122"/>
      <c r="Q16" s="122"/>
      <c r="R16" s="122"/>
      <c r="S16" s="122"/>
      <c r="T16" s="138"/>
      <c r="U16" s="45"/>
      <c r="V16" s="46"/>
      <c r="W16" s="122"/>
      <c r="X16" s="122"/>
      <c r="Y16" s="138"/>
      <c r="Z16" s="46"/>
      <c r="AA16" s="126"/>
      <c r="AB16" s="127"/>
      <c r="AC16" s="127"/>
      <c r="AD16" s="128"/>
      <c r="AE16" s="129"/>
    </row>
    <row r="17" spans="1:31" ht="16.5" customHeight="1" x14ac:dyDescent="0.3">
      <c r="A17" s="19">
        <v>12</v>
      </c>
      <c r="B17" s="286"/>
      <c r="C17" s="287"/>
      <c r="D17" s="287"/>
      <c r="E17" s="336"/>
      <c r="F17" s="285"/>
      <c r="G17" s="122"/>
      <c r="H17" s="122"/>
      <c r="I17" s="122"/>
      <c r="J17" s="122"/>
      <c r="K17" s="122"/>
      <c r="L17" s="138"/>
      <c r="M17" s="45"/>
      <c r="N17" s="121"/>
      <c r="O17" s="122"/>
      <c r="P17" s="122"/>
      <c r="Q17" s="122"/>
      <c r="R17" s="122"/>
      <c r="S17" s="122"/>
      <c r="T17" s="138"/>
      <c r="U17" s="45"/>
      <c r="V17" s="46"/>
      <c r="W17" s="122"/>
      <c r="X17" s="122"/>
      <c r="Y17" s="138"/>
      <c r="Z17" s="46"/>
      <c r="AA17" s="126"/>
      <c r="AB17" s="127"/>
      <c r="AC17" s="127"/>
      <c r="AD17" s="128"/>
      <c r="AE17" s="129"/>
    </row>
    <row r="18" spans="1:31" ht="16.5" customHeight="1" x14ac:dyDescent="0.3">
      <c r="A18" s="19">
        <v>13</v>
      </c>
      <c r="B18" s="286"/>
      <c r="C18" s="287"/>
      <c r="D18" s="287"/>
      <c r="E18" s="188"/>
      <c r="F18" s="284"/>
      <c r="G18" s="108"/>
      <c r="H18" s="108"/>
      <c r="I18" s="108"/>
      <c r="J18" s="108"/>
      <c r="K18" s="108"/>
      <c r="L18" s="109"/>
      <c r="M18" s="45"/>
      <c r="N18" s="109"/>
      <c r="O18" s="108"/>
      <c r="P18" s="108"/>
      <c r="Q18" s="108"/>
      <c r="R18" s="108"/>
      <c r="S18" s="108"/>
      <c r="T18" s="109"/>
      <c r="U18" s="45"/>
      <c r="V18" s="46"/>
      <c r="W18" s="108"/>
      <c r="X18" s="108"/>
      <c r="Y18" s="109"/>
      <c r="Z18" s="46"/>
      <c r="AA18" s="126"/>
      <c r="AB18" s="127"/>
      <c r="AC18" s="127"/>
      <c r="AD18" s="128"/>
      <c r="AE18" s="129"/>
    </row>
    <row r="19" spans="1:31" ht="16.5" customHeight="1" x14ac:dyDescent="0.3">
      <c r="A19" s="19">
        <v>14</v>
      </c>
      <c r="B19" s="286"/>
      <c r="C19" s="287"/>
      <c r="D19" s="287"/>
      <c r="E19" s="336"/>
      <c r="F19" s="285"/>
      <c r="G19" s="122"/>
      <c r="H19" s="122"/>
      <c r="I19" s="122"/>
      <c r="J19" s="122"/>
      <c r="K19" s="122"/>
      <c r="L19" s="138"/>
      <c r="M19" s="45"/>
      <c r="N19" s="121"/>
      <c r="O19" s="122"/>
      <c r="P19" s="122"/>
      <c r="Q19" s="122"/>
      <c r="R19" s="122"/>
      <c r="S19" s="122"/>
      <c r="T19" s="138"/>
      <c r="U19" s="45"/>
      <c r="V19" s="46"/>
      <c r="W19" s="122"/>
      <c r="X19" s="122"/>
      <c r="Y19" s="138"/>
      <c r="Z19" s="46"/>
      <c r="AA19" s="126"/>
      <c r="AB19" s="127"/>
      <c r="AC19" s="127"/>
      <c r="AD19" s="128"/>
      <c r="AE19" s="129"/>
    </row>
    <row r="20" spans="1:31" ht="16.5" customHeight="1" x14ac:dyDescent="0.3">
      <c r="A20" s="19">
        <v>15</v>
      </c>
      <c r="B20" s="286"/>
      <c r="C20" s="287"/>
      <c r="D20" s="287"/>
      <c r="E20" s="188"/>
      <c r="F20" s="285"/>
      <c r="G20" s="122"/>
      <c r="H20" s="122"/>
      <c r="I20" s="122"/>
      <c r="J20" s="122"/>
      <c r="K20" s="122"/>
      <c r="L20" s="138"/>
      <c r="M20" s="45"/>
      <c r="N20" s="121"/>
      <c r="O20" s="122"/>
      <c r="P20" s="122"/>
      <c r="Q20" s="122"/>
      <c r="R20" s="122"/>
      <c r="S20" s="122"/>
      <c r="T20" s="138"/>
      <c r="U20" s="45"/>
      <c r="V20" s="46"/>
      <c r="W20" s="122"/>
      <c r="X20" s="122"/>
      <c r="Y20" s="138"/>
      <c r="Z20" s="46"/>
      <c r="AA20" s="126"/>
      <c r="AB20" s="127"/>
      <c r="AC20" s="127"/>
      <c r="AD20" s="128"/>
      <c r="AE20" s="129"/>
    </row>
    <row r="21" spans="1:31" ht="16.5" customHeight="1" x14ac:dyDescent="0.3">
      <c r="A21" s="19">
        <v>16</v>
      </c>
      <c r="B21" s="286"/>
      <c r="C21" s="287"/>
      <c r="D21" s="287"/>
      <c r="E21" s="336"/>
      <c r="F21" s="284"/>
      <c r="G21" s="108"/>
      <c r="H21" s="108"/>
      <c r="I21" s="108"/>
      <c r="J21" s="108"/>
      <c r="K21" s="108"/>
      <c r="L21" s="109"/>
      <c r="M21" s="45"/>
      <c r="N21" s="109"/>
      <c r="O21" s="108"/>
      <c r="P21" s="108"/>
      <c r="Q21" s="108"/>
      <c r="R21" s="108"/>
      <c r="S21" s="108"/>
      <c r="T21" s="109"/>
      <c r="U21" s="45"/>
      <c r="V21" s="46"/>
      <c r="W21" s="108"/>
      <c r="X21" s="108"/>
      <c r="Y21" s="109"/>
      <c r="Z21" s="46"/>
      <c r="AA21" s="126"/>
      <c r="AB21" s="127"/>
      <c r="AC21" s="127"/>
      <c r="AD21" s="128"/>
      <c r="AE21" s="129"/>
    </row>
    <row r="22" spans="1:31" ht="16.5" customHeight="1" x14ac:dyDescent="0.3">
      <c r="A22" s="19">
        <v>17</v>
      </c>
      <c r="B22" s="286"/>
      <c r="C22" s="287"/>
      <c r="D22" s="287"/>
      <c r="E22" s="188"/>
      <c r="F22" s="285"/>
      <c r="G22" s="122"/>
      <c r="H22" s="122"/>
      <c r="I22" s="122"/>
      <c r="J22" s="122"/>
      <c r="K22" s="122"/>
      <c r="L22" s="138"/>
      <c r="M22" s="45"/>
      <c r="N22" s="121"/>
      <c r="O22" s="122"/>
      <c r="P22" s="122"/>
      <c r="Q22" s="122"/>
      <c r="R22" s="122"/>
      <c r="S22" s="122"/>
      <c r="T22" s="138"/>
      <c r="U22" s="45"/>
      <c r="V22" s="46"/>
      <c r="W22" s="122"/>
      <c r="X22" s="122"/>
      <c r="Y22" s="138"/>
      <c r="Z22" s="46"/>
      <c r="AA22" s="126"/>
      <c r="AB22" s="127"/>
      <c r="AC22" s="127"/>
      <c r="AD22" s="128"/>
      <c r="AE22" s="129"/>
    </row>
    <row r="23" spans="1:31" ht="16.5" customHeight="1" x14ac:dyDescent="0.3">
      <c r="A23" s="19">
        <v>18</v>
      </c>
      <c r="B23" s="286"/>
      <c r="C23" s="287"/>
      <c r="D23" s="287"/>
      <c r="E23" s="296"/>
      <c r="F23" s="285"/>
      <c r="G23" s="122"/>
      <c r="H23" s="122"/>
      <c r="I23" s="122"/>
      <c r="J23" s="122"/>
      <c r="K23" s="122"/>
      <c r="L23" s="138"/>
      <c r="M23" s="45"/>
      <c r="N23" s="121"/>
      <c r="O23" s="122"/>
      <c r="P23" s="122"/>
      <c r="Q23" s="122"/>
      <c r="R23" s="122"/>
      <c r="S23" s="122"/>
      <c r="T23" s="138"/>
      <c r="U23" s="45"/>
      <c r="V23" s="46"/>
      <c r="W23" s="122"/>
      <c r="X23" s="122"/>
      <c r="Y23" s="138"/>
      <c r="Z23" s="46"/>
      <c r="AA23" s="126"/>
      <c r="AB23" s="127"/>
      <c r="AC23" s="127"/>
      <c r="AD23" s="128"/>
      <c r="AE23" s="129"/>
    </row>
    <row r="24" spans="1:31" ht="16.5" customHeight="1" x14ac:dyDescent="0.3">
      <c r="A24" s="19">
        <v>19</v>
      </c>
      <c r="B24" s="286"/>
      <c r="C24" s="287"/>
      <c r="D24" s="287"/>
      <c r="E24" s="336"/>
      <c r="F24" s="284"/>
      <c r="G24" s="108"/>
      <c r="H24" s="108"/>
      <c r="I24" s="108"/>
      <c r="J24" s="108"/>
      <c r="K24" s="108"/>
      <c r="L24" s="109"/>
      <c r="M24" s="45"/>
      <c r="N24" s="109"/>
      <c r="O24" s="108"/>
      <c r="P24" s="108"/>
      <c r="Q24" s="108"/>
      <c r="R24" s="108"/>
      <c r="S24" s="108"/>
      <c r="T24" s="109"/>
      <c r="U24" s="45"/>
      <c r="V24" s="46"/>
      <c r="W24" s="108"/>
      <c r="X24" s="108"/>
      <c r="Y24" s="109"/>
      <c r="Z24" s="46"/>
      <c r="AA24" s="126"/>
      <c r="AB24" s="127"/>
      <c r="AC24" s="127"/>
      <c r="AD24" s="128"/>
      <c r="AE24" s="129"/>
    </row>
    <row r="25" spans="1:31" ht="16.5" customHeight="1" x14ac:dyDescent="0.3">
      <c r="A25" s="19">
        <v>20</v>
      </c>
      <c r="B25" s="286"/>
      <c r="C25" s="287"/>
      <c r="D25" s="287"/>
      <c r="E25" s="188"/>
      <c r="F25" s="285"/>
      <c r="G25" s="122"/>
      <c r="H25" s="122"/>
      <c r="I25" s="122"/>
      <c r="J25" s="122"/>
      <c r="K25" s="122"/>
      <c r="L25" s="138"/>
      <c r="M25" s="45"/>
      <c r="N25" s="121"/>
      <c r="O25" s="122"/>
      <c r="P25" s="122"/>
      <c r="Q25" s="122"/>
      <c r="R25" s="122"/>
      <c r="S25" s="122"/>
      <c r="T25" s="138"/>
      <c r="U25" s="45"/>
      <c r="V25" s="46"/>
      <c r="W25" s="122"/>
      <c r="X25" s="122"/>
      <c r="Y25" s="138"/>
      <c r="Z25" s="46"/>
      <c r="AA25" s="126"/>
      <c r="AB25" s="127"/>
      <c r="AC25" s="127"/>
      <c r="AD25" s="128"/>
      <c r="AE25" s="129"/>
    </row>
    <row r="26" spans="1:31" ht="16.5" customHeight="1" x14ac:dyDescent="0.3">
      <c r="A26" s="19">
        <v>21</v>
      </c>
      <c r="B26" s="286"/>
      <c r="C26" s="287"/>
      <c r="D26" s="287"/>
      <c r="E26" s="296"/>
      <c r="F26" s="285"/>
      <c r="G26" s="122"/>
      <c r="H26" s="122"/>
      <c r="I26" s="122"/>
      <c r="J26" s="122"/>
      <c r="K26" s="122"/>
      <c r="L26" s="138"/>
      <c r="M26" s="45"/>
      <c r="N26" s="121"/>
      <c r="O26" s="122"/>
      <c r="P26" s="122"/>
      <c r="Q26" s="122"/>
      <c r="R26" s="122"/>
      <c r="S26" s="122"/>
      <c r="T26" s="138"/>
      <c r="U26" s="45"/>
      <c r="V26" s="46"/>
      <c r="W26" s="122"/>
      <c r="X26" s="122"/>
      <c r="Y26" s="138"/>
      <c r="Z26" s="46"/>
      <c r="AA26" s="126"/>
      <c r="AB26" s="127"/>
      <c r="AC26" s="127"/>
      <c r="AD26" s="128"/>
      <c r="AE26" s="129"/>
    </row>
    <row r="27" spans="1:31" ht="16.5" customHeight="1" x14ac:dyDescent="0.3">
      <c r="A27" s="19">
        <v>22</v>
      </c>
      <c r="B27" s="286"/>
      <c r="C27" s="287"/>
      <c r="D27" s="287"/>
      <c r="E27" s="296"/>
      <c r="F27" s="284"/>
      <c r="G27" s="108"/>
      <c r="H27" s="108"/>
      <c r="I27" s="108"/>
      <c r="J27" s="108"/>
      <c r="K27" s="108"/>
      <c r="L27" s="109"/>
      <c r="M27" s="45"/>
      <c r="N27" s="109"/>
      <c r="O27" s="108"/>
      <c r="P27" s="108"/>
      <c r="Q27" s="108"/>
      <c r="R27" s="108"/>
      <c r="S27" s="108"/>
      <c r="T27" s="109"/>
      <c r="U27" s="45"/>
      <c r="V27" s="46"/>
      <c r="W27" s="108"/>
      <c r="X27" s="108"/>
      <c r="Y27" s="109"/>
      <c r="Z27" s="46"/>
      <c r="AA27" s="126"/>
      <c r="AB27" s="127"/>
      <c r="AC27" s="127"/>
      <c r="AD27" s="128"/>
      <c r="AE27" s="129"/>
    </row>
    <row r="28" spans="1:31" ht="16.5" customHeight="1" x14ac:dyDescent="0.3">
      <c r="A28" s="19">
        <v>23</v>
      </c>
      <c r="B28" s="286"/>
      <c r="C28" s="287"/>
      <c r="D28" s="287"/>
      <c r="E28" s="336"/>
      <c r="F28" s="285"/>
      <c r="G28" s="122"/>
      <c r="H28" s="122"/>
      <c r="I28" s="122"/>
      <c r="J28" s="122"/>
      <c r="K28" s="122"/>
      <c r="L28" s="138"/>
      <c r="M28" s="45"/>
      <c r="N28" s="121"/>
      <c r="O28" s="122"/>
      <c r="P28" s="122"/>
      <c r="Q28" s="122"/>
      <c r="R28" s="122"/>
      <c r="S28" s="122"/>
      <c r="T28" s="138"/>
      <c r="U28" s="45"/>
      <c r="V28" s="46"/>
      <c r="W28" s="122"/>
      <c r="X28" s="122"/>
      <c r="Y28" s="138"/>
      <c r="Z28" s="46"/>
      <c r="AA28" s="126"/>
      <c r="AB28" s="127"/>
      <c r="AC28" s="127"/>
      <c r="AD28" s="128"/>
      <c r="AE28" s="129"/>
    </row>
    <row r="29" spans="1:31" ht="16.5" customHeight="1" x14ac:dyDescent="0.3">
      <c r="A29" s="19">
        <v>24</v>
      </c>
      <c r="B29" s="286"/>
      <c r="C29" s="287"/>
      <c r="D29" s="287"/>
      <c r="E29" s="188"/>
      <c r="F29" s="285"/>
      <c r="G29" s="122"/>
      <c r="H29" s="122"/>
      <c r="I29" s="122"/>
      <c r="J29" s="122"/>
      <c r="K29" s="122"/>
      <c r="L29" s="138"/>
      <c r="M29" s="45"/>
      <c r="N29" s="121"/>
      <c r="O29" s="122"/>
      <c r="P29" s="122"/>
      <c r="Q29" s="122"/>
      <c r="R29" s="122"/>
      <c r="S29" s="122"/>
      <c r="T29" s="138"/>
      <c r="U29" s="45"/>
      <c r="V29" s="46"/>
      <c r="W29" s="122"/>
      <c r="X29" s="122"/>
      <c r="Y29" s="138"/>
      <c r="Z29" s="46"/>
      <c r="AA29" s="126"/>
      <c r="AB29" s="127"/>
      <c r="AC29" s="127"/>
      <c r="AD29" s="128"/>
      <c r="AE29" s="129"/>
    </row>
    <row r="30" spans="1:31" ht="16.5" customHeight="1" x14ac:dyDescent="0.3">
      <c r="A30" s="19">
        <v>25</v>
      </c>
      <c r="B30" s="286"/>
      <c r="C30" s="287"/>
      <c r="D30" s="287"/>
      <c r="E30" s="295"/>
      <c r="F30" s="284"/>
      <c r="G30" s="108"/>
      <c r="H30" s="108"/>
      <c r="I30" s="108"/>
      <c r="J30" s="108"/>
      <c r="K30" s="108"/>
      <c r="L30" s="109"/>
      <c r="M30" s="45"/>
      <c r="N30" s="109"/>
      <c r="O30" s="108"/>
      <c r="P30" s="108"/>
      <c r="Q30" s="108"/>
      <c r="R30" s="108"/>
      <c r="S30" s="108"/>
      <c r="T30" s="109"/>
      <c r="U30" s="45"/>
      <c r="V30" s="46"/>
      <c r="W30" s="108"/>
      <c r="X30" s="108"/>
      <c r="Y30" s="109"/>
      <c r="Z30" s="46"/>
      <c r="AA30" s="126"/>
      <c r="AB30" s="127"/>
      <c r="AC30" s="127"/>
      <c r="AD30" s="128"/>
      <c r="AE30" s="129"/>
    </row>
    <row r="31" spans="1:31" ht="16.5" customHeight="1" x14ac:dyDescent="0.3">
      <c r="A31" s="19">
        <v>26</v>
      </c>
      <c r="B31" s="286"/>
      <c r="C31" s="287"/>
      <c r="D31" s="287"/>
      <c r="E31" s="295"/>
      <c r="F31" s="285"/>
      <c r="G31" s="122"/>
      <c r="H31" s="122"/>
      <c r="I31" s="122"/>
      <c r="J31" s="122"/>
      <c r="K31" s="122"/>
      <c r="L31" s="138"/>
      <c r="M31" s="45"/>
      <c r="N31" s="121"/>
      <c r="O31" s="122"/>
      <c r="P31" s="122"/>
      <c r="Q31" s="122"/>
      <c r="R31" s="122"/>
      <c r="S31" s="122"/>
      <c r="T31" s="138"/>
      <c r="U31" s="45"/>
      <c r="V31" s="46"/>
      <c r="W31" s="122"/>
      <c r="X31" s="122"/>
      <c r="Y31" s="138"/>
      <c r="Z31" s="46"/>
      <c r="AA31" s="126"/>
      <c r="AB31" s="127"/>
      <c r="AC31" s="127"/>
      <c r="AD31" s="128"/>
      <c r="AE31" s="129"/>
    </row>
    <row r="32" spans="1:31" ht="16.5" customHeight="1" x14ac:dyDescent="0.3">
      <c r="A32" s="19">
        <v>27</v>
      </c>
      <c r="B32" s="286"/>
      <c r="C32" s="287"/>
      <c r="D32" s="287"/>
      <c r="E32" s="336"/>
      <c r="F32" s="285"/>
      <c r="G32" s="122"/>
      <c r="H32" s="122"/>
      <c r="I32" s="122"/>
      <c r="J32" s="122"/>
      <c r="K32" s="122"/>
      <c r="L32" s="138"/>
      <c r="M32" s="45"/>
      <c r="N32" s="121"/>
      <c r="O32" s="122"/>
      <c r="P32" s="122"/>
      <c r="Q32" s="122"/>
      <c r="R32" s="122"/>
      <c r="S32" s="122"/>
      <c r="T32" s="138"/>
      <c r="U32" s="45"/>
      <c r="V32" s="46"/>
      <c r="W32" s="122"/>
      <c r="X32" s="122"/>
      <c r="Y32" s="138"/>
      <c r="Z32" s="46"/>
      <c r="AA32" s="126"/>
      <c r="AB32" s="127"/>
      <c r="AC32" s="127"/>
      <c r="AD32" s="128"/>
      <c r="AE32" s="129"/>
    </row>
    <row r="33" spans="1:31" ht="16.5" customHeight="1" x14ac:dyDescent="0.3">
      <c r="A33" s="19">
        <v>28</v>
      </c>
      <c r="B33" s="180"/>
      <c r="C33" s="3"/>
      <c r="D33" s="153"/>
      <c r="E33" s="188"/>
      <c r="F33" s="284"/>
      <c r="G33" s="108"/>
      <c r="H33" s="108"/>
      <c r="I33" s="108"/>
      <c r="J33" s="108"/>
      <c r="K33" s="108"/>
      <c r="L33" s="109"/>
      <c r="M33" s="45"/>
      <c r="N33" s="109"/>
      <c r="O33" s="108"/>
      <c r="P33" s="108"/>
      <c r="Q33" s="108"/>
      <c r="R33" s="108"/>
      <c r="S33" s="108"/>
      <c r="T33" s="109"/>
      <c r="U33" s="45"/>
      <c r="V33" s="46"/>
      <c r="W33" s="108"/>
      <c r="X33" s="108"/>
      <c r="Y33" s="109"/>
      <c r="Z33" s="46"/>
      <c r="AA33" s="126"/>
      <c r="AB33" s="127"/>
      <c r="AC33" s="127"/>
      <c r="AD33" s="128"/>
      <c r="AE33" s="129"/>
    </row>
    <row r="34" spans="1:31" ht="16.5" customHeight="1" x14ac:dyDescent="0.3">
      <c r="A34" s="19">
        <v>29</v>
      </c>
      <c r="B34" s="180"/>
      <c r="C34" s="3"/>
      <c r="D34" s="153"/>
      <c r="E34" s="296"/>
      <c r="F34" s="285"/>
      <c r="G34" s="122"/>
      <c r="H34" s="122"/>
      <c r="I34" s="122"/>
      <c r="J34" s="122"/>
      <c r="K34" s="122"/>
      <c r="L34" s="138"/>
      <c r="M34" s="45"/>
      <c r="N34" s="121"/>
      <c r="O34" s="122"/>
      <c r="P34" s="122"/>
      <c r="Q34" s="122"/>
      <c r="R34" s="122"/>
      <c r="S34" s="122"/>
      <c r="T34" s="138"/>
      <c r="U34" s="45"/>
      <c r="V34" s="46"/>
      <c r="W34" s="122"/>
      <c r="X34" s="122"/>
      <c r="Y34" s="138"/>
      <c r="Z34" s="46"/>
      <c r="AA34" s="126"/>
      <c r="AB34" s="127"/>
      <c r="AC34" s="127"/>
      <c r="AD34" s="128"/>
      <c r="AE34" s="129"/>
    </row>
    <row r="35" spans="1:31" ht="16.5" customHeight="1" x14ac:dyDescent="0.3">
      <c r="A35" s="19">
        <v>30</v>
      </c>
      <c r="B35" s="180"/>
      <c r="C35" s="3"/>
      <c r="D35" s="153"/>
      <c r="E35" s="296"/>
      <c r="F35" s="285"/>
      <c r="G35" s="122"/>
      <c r="H35" s="122"/>
      <c r="I35" s="122"/>
      <c r="J35" s="122"/>
      <c r="K35" s="122"/>
      <c r="L35" s="138"/>
      <c r="M35" s="45"/>
      <c r="N35" s="121"/>
      <c r="O35" s="122"/>
      <c r="P35" s="122"/>
      <c r="Q35" s="122"/>
      <c r="R35" s="122"/>
      <c r="S35" s="122"/>
      <c r="T35" s="138"/>
      <c r="U35" s="45"/>
      <c r="V35" s="46"/>
      <c r="W35" s="122"/>
      <c r="X35" s="122"/>
      <c r="Y35" s="138"/>
      <c r="Z35" s="46"/>
      <c r="AA35" s="126"/>
      <c r="AB35" s="127"/>
      <c r="AC35" s="127"/>
      <c r="AD35" s="128"/>
      <c r="AE35" s="129"/>
    </row>
    <row r="36" spans="1:31" ht="16.5" customHeight="1" x14ac:dyDescent="0.3">
      <c r="A36" s="19">
        <v>31</v>
      </c>
      <c r="B36" s="180"/>
      <c r="C36" s="3"/>
      <c r="D36" s="153"/>
      <c r="E36" s="296"/>
      <c r="F36" s="284"/>
      <c r="G36" s="108"/>
      <c r="H36" s="108"/>
      <c r="I36" s="108"/>
      <c r="J36" s="108"/>
      <c r="K36" s="108"/>
      <c r="L36" s="109"/>
      <c r="M36" s="45"/>
      <c r="N36" s="109"/>
      <c r="O36" s="108"/>
      <c r="P36" s="108"/>
      <c r="Q36" s="108"/>
      <c r="R36" s="108"/>
      <c r="S36" s="108"/>
      <c r="T36" s="109"/>
      <c r="U36" s="45"/>
      <c r="V36" s="46"/>
      <c r="W36" s="108"/>
      <c r="X36" s="108"/>
      <c r="Y36" s="109"/>
      <c r="Z36" s="46"/>
      <c r="AA36" s="126"/>
      <c r="AB36" s="127"/>
      <c r="AC36" s="127"/>
      <c r="AD36" s="128"/>
      <c r="AE36" s="129"/>
    </row>
    <row r="37" spans="1:31" ht="16.5" customHeight="1" x14ac:dyDescent="0.3">
      <c r="A37" s="19">
        <v>32</v>
      </c>
      <c r="B37" s="180"/>
      <c r="C37" s="3"/>
      <c r="D37" s="153"/>
      <c r="E37" s="296"/>
      <c r="F37" s="285"/>
      <c r="G37" s="122"/>
      <c r="H37" s="122"/>
      <c r="I37" s="122"/>
      <c r="J37" s="122"/>
      <c r="K37" s="122"/>
      <c r="L37" s="138"/>
      <c r="M37" s="45"/>
      <c r="N37" s="121"/>
      <c r="O37" s="122"/>
      <c r="P37" s="122"/>
      <c r="Q37" s="122"/>
      <c r="R37" s="122"/>
      <c r="S37" s="122"/>
      <c r="T37" s="138"/>
      <c r="U37" s="45"/>
      <c r="V37" s="46"/>
      <c r="W37" s="122"/>
      <c r="X37" s="122"/>
      <c r="Y37" s="138"/>
      <c r="Z37" s="46"/>
      <c r="AA37" s="126"/>
      <c r="AB37" s="127"/>
      <c r="AC37" s="127"/>
      <c r="AD37" s="128"/>
      <c r="AE37" s="129"/>
    </row>
    <row r="38" spans="1:31" ht="16.5" customHeight="1" x14ac:dyDescent="0.3">
      <c r="A38" s="19">
        <v>33</v>
      </c>
      <c r="B38" s="180"/>
      <c r="C38" s="3"/>
      <c r="D38" s="153"/>
      <c r="E38" s="296"/>
      <c r="F38" s="285"/>
      <c r="G38" s="122"/>
      <c r="H38" s="122"/>
      <c r="I38" s="122"/>
      <c r="J38" s="122"/>
      <c r="K38" s="122"/>
      <c r="L38" s="138"/>
      <c r="M38" s="45"/>
      <c r="N38" s="121"/>
      <c r="O38" s="122"/>
      <c r="P38" s="122"/>
      <c r="Q38" s="122"/>
      <c r="R38" s="122"/>
      <c r="S38" s="122"/>
      <c r="T38" s="138"/>
      <c r="U38" s="45"/>
      <c r="V38" s="46"/>
      <c r="W38" s="122"/>
      <c r="X38" s="122"/>
      <c r="Y38" s="138"/>
      <c r="Z38" s="46"/>
      <c r="AA38" s="126"/>
      <c r="AB38" s="127"/>
      <c r="AC38" s="127"/>
      <c r="AD38" s="128"/>
      <c r="AE38" s="129"/>
    </row>
    <row r="39" spans="1:31" ht="16.5" customHeight="1" x14ac:dyDescent="0.3">
      <c r="A39" s="19">
        <v>34</v>
      </c>
      <c r="B39" s="180"/>
      <c r="C39" s="3"/>
      <c r="D39" s="153"/>
      <c r="E39" s="296"/>
      <c r="F39" s="284"/>
      <c r="G39" s="108"/>
      <c r="H39" s="108"/>
      <c r="I39" s="108"/>
      <c r="J39" s="108"/>
      <c r="K39" s="108"/>
      <c r="L39" s="109"/>
      <c r="M39" s="45"/>
      <c r="N39" s="109"/>
      <c r="O39" s="108"/>
      <c r="P39" s="108"/>
      <c r="Q39" s="108"/>
      <c r="R39" s="108"/>
      <c r="S39" s="108"/>
      <c r="T39" s="109"/>
      <c r="U39" s="45"/>
      <c r="V39" s="46"/>
      <c r="W39" s="108"/>
      <c r="X39" s="108"/>
      <c r="Y39" s="109"/>
      <c r="Z39" s="46"/>
      <c r="AA39" s="126"/>
      <c r="AB39" s="127"/>
      <c r="AC39" s="127"/>
      <c r="AD39" s="128"/>
      <c r="AE39" s="129"/>
    </row>
    <row r="40" spans="1:31" ht="16.5" customHeight="1" x14ac:dyDescent="0.3">
      <c r="A40" s="19">
        <v>35</v>
      </c>
      <c r="B40" s="180"/>
      <c r="C40" s="3"/>
      <c r="D40" s="153"/>
      <c r="E40" s="296"/>
      <c r="F40" s="285"/>
      <c r="G40" s="122"/>
      <c r="H40" s="122"/>
      <c r="I40" s="122"/>
      <c r="J40" s="122"/>
      <c r="K40" s="122"/>
      <c r="L40" s="138"/>
      <c r="M40" s="45"/>
      <c r="N40" s="121"/>
      <c r="O40" s="122"/>
      <c r="P40" s="122"/>
      <c r="Q40" s="122"/>
      <c r="R40" s="122"/>
      <c r="S40" s="122"/>
      <c r="T40" s="138"/>
      <c r="U40" s="45"/>
      <c r="V40" s="46"/>
      <c r="W40" s="122"/>
      <c r="X40" s="122"/>
      <c r="Y40" s="138"/>
      <c r="Z40" s="46"/>
      <c r="AA40" s="126"/>
      <c r="AB40" s="127"/>
      <c r="AC40" s="127"/>
      <c r="AD40" s="128"/>
      <c r="AE40" s="129"/>
    </row>
    <row r="41" spans="1:31" ht="16.5" customHeight="1" x14ac:dyDescent="0.3">
      <c r="A41" s="19">
        <v>36</v>
      </c>
      <c r="B41" s="290"/>
      <c r="C41" s="144"/>
      <c r="D41" s="144"/>
      <c r="E41" s="188"/>
      <c r="F41" s="285"/>
      <c r="G41" s="122"/>
      <c r="H41" s="122"/>
      <c r="I41" s="122"/>
      <c r="J41" s="122"/>
      <c r="K41" s="122"/>
      <c r="L41" s="138"/>
      <c r="M41" s="45"/>
      <c r="N41" s="121"/>
      <c r="O41" s="122"/>
      <c r="P41" s="122"/>
      <c r="Q41" s="122"/>
      <c r="R41" s="122"/>
      <c r="S41" s="122"/>
      <c r="T41" s="138"/>
      <c r="U41" s="45"/>
      <c r="V41" s="46"/>
      <c r="W41" s="122"/>
      <c r="X41" s="122"/>
      <c r="Y41" s="138"/>
      <c r="Z41" s="46"/>
      <c r="AA41" s="126"/>
      <c r="AB41" s="127"/>
      <c r="AC41" s="127"/>
      <c r="AD41" s="128"/>
      <c r="AE41" s="129"/>
    </row>
    <row r="42" spans="1:31" ht="16.5" customHeight="1" x14ac:dyDescent="0.3">
      <c r="A42" s="19">
        <v>37</v>
      </c>
      <c r="B42" s="290"/>
      <c r="C42" s="144"/>
      <c r="D42" s="144"/>
      <c r="E42" s="188"/>
      <c r="F42" s="284"/>
      <c r="G42" s="108"/>
      <c r="H42" s="108"/>
      <c r="I42" s="108"/>
      <c r="J42" s="108"/>
      <c r="K42" s="108"/>
      <c r="L42" s="109"/>
      <c r="M42" s="45"/>
      <c r="N42" s="109"/>
      <c r="O42" s="108"/>
      <c r="P42" s="108"/>
      <c r="Q42" s="108"/>
      <c r="R42" s="108"/>
      <c r="S42" s="108"/>
      <c r="T42" s="109"/>
      <c r="U42" s="45"/>
      <c r="V42" s="46"/>
      <c r="W42" s="108"/>
      <c r="X42" s="108"/>
      <c r="Y42" s="109"/>
      <c r="Z42" s="46"/>
      <c r="AA42" s="126"/>
      <c r="AB42" s="127"/>
      <c r="AC42" s="127"/>
      <c r="AD42" s="128"/>
      <c r="AE42" s="129"/>
    </row>
    <row r="43" spans="1:31" ht="16.5" customHeight="1" x14ac:dyDescent="0.3">
      <c r="A43" s="19">
        <v>38</v>
      </c>
      <c r="B43" s="290"/>
      <c r="C43" s="156"/>
      <c r="D43" s="156"/>
      <c r="E43" s="294"/>
      <c r="F43" s="285"/>
      <c r="G43" s="122"/>
      <c r="H43" s="122"/>
      <c r="I43" s="122"/>
      <c r="J43" s="122"/>
      <c r="K43" s="122"/>
      <c r="L43" s="138"/>
      <c r="M43" s="45"/>
      <c r="N43" s="121"/>
      <c r="O43" s="122"/>
      <c r="P43" s="122"/>
      <c r="Q43" s="122"/>
      <c r="R43" s="122"/>
      <c r="S43" s="122"/>
      <c r="T43" s="138"/>
      <c r="U43" s="45"/>
      <c r="V43" s="46"/>
      <c r="W43" s="122"/>
      <c r="X43" s="122"/>
      <c r="Y43" s="138"/>
      <c r="Z43" s="46"/>
      <c r="AA43" s="126"/>
      <c r="AB43" s="127"/>
      <c r="AC43" s="127"/>
      <c r="AD43" s="128"/>
      <c r="AE43" s="129"/>
    </row>
    <row r="44" spans="1:31" ht="16.5" customHeight="1" x14ac:dyDescent="0.3">
      <c r="A44" s="19">
        <v>39</v>
      </c>
      <c r="B44" s="290"/>
      <c r="C44" s="156"/>
      <c r="D44" s="156"/>
      <c r="E44" s="294"/>
      <c r="F44" s="285"/>
      <c r="G44" s="122"/>
      <c r="H44" s="122"/>
      <c r="I44" s="122"/>
      <c r="J44" s="122"/>
      <c r="K44" s="122"/>
      <c r="L44" s="138"/>
      <c r="M44" s="45"/>
      <c r="N44" s="121"/>
      <c r="O44" s="122"/>
      <c r="P44" s="122"/>
      <c r="Q44" s="122"/>
      <c r="R44" s="122"/>
      <c r="S44" s="122"/>
      <c r="T44" s="138"/>
      <c r="U44" s="45"/>
      <c r="V44" s="46"/>
      <c r="W44" s="122"/>
      <c r="X44" s="122"/>
      <c r="Y44" s="138"/>
      <c r="Z44" s="46"/>
      <c r="AA44" s="126"/>
      <c r="AB44" s="127"/>
      <c r="AC44" s="127"/>
      <c r="AD44" s="128"/>
      <c r="AE44" s="129"/>
    </row>
    <row r="45" spans="1:31" ht="16.5" customHeight="1" x14ac:dyDescent="0.3">
      <c r="A45" s="19">
        <v>40</v>
      </c>
      <c r="B45" s="290"/>
      <c r="C45" s="156"/>
      <c r="D45" s="156"/>
      <c r="E45" s="294"/>
      <c r="F45" s="284"/>
      <c r="G45" s="108"/>
      <c r="H45" s="108"/>
      <c r="I45" s="108"/>
      <c r="J45" s="108"/>
      <c r="K45" s="108"/>
      <c r="L45" s="109"/>
      <c r="M45" s="45"/>
      <c r="N45" s="109"/>
      <c r="O45" s="108"/>
      <c r="P45" s="108"/>
      <c r="Q45" s="108"/>
      <c r="R45" s="108"/>
      <c r="S45" s="108"/>
      <c r="T45" s="109"/>
      <c r="U45" s="45"/>
      <c r="V45" s="46"/>
      <c r="W45" s="108"/>
      <c r="X45" s="108"/>
      <c r="Y45" s="109"/>
      <c r="Z45" s="46"/>
      <c r="AA45" s="126"/>
      <c r="AB45" s="127"/>
      <c r="AC45" s="127"/>
      <c r="AD45" s="128"/>
      <c r="AE45" s="129"/>
    </row>
    <row r="46" spans="1:31" ht="16.5" customHeight="1" x14ac:dyDescent="0.3">
      <c r="A46" s="19">
        <v>41</v>
      </c>
      <c r="B46" s="290"/>
      <c r="C46" s="156"/>
      <c r="D46" s="156"/>
      <c r="E46" s="294"/>
      <c r="F46" s="285"/>
      <c r="G46" s="122"/>
      <c r="H46" s="122"/>
      <c r="I46" s="122"/>
      <c r="J46" s="122"/>
      <c r="K46" s="122"/>
      <c r="L46" s="138"/>
      <c r="M46" s="45"/>
      <c r="N46" s="121"/>
      <c r="O46" s="122"/>
      <c r="P46" s="122"/>
      <c r="Q46" s="122"/>
      <c r="R46" s="122"/>
      <c r="S46" s="122"/>
      <c r="T46" s="138"/>
      <c r="U46" s="45"/>
      <c r="V46" s="46"/>
      <c r="W46" s="122"/>
      <c r="X46" s="122"/>
      <c r="Y46" s="138"/>
      <c r="Z46" s="46"/>
      <c r="AA46" s="126"/>
      <c r="AB46" s="127"/>
      <c r="AC46" s="127"/>
      <c r="AD46" s="128"/>
      <c r="AE46" s="129"/>
    </row>
    <row r="47" spans="1:31" ht="16.5" customHeight="1" x14ac:dyDescent="0.3">
      <c r="A47" s="19">
        <v>42</v>
      </c>
      <c r="B47" s="290"/>
      <c r="C47" s="156"/>
      <c r="D47" s="156"/>
      <c r="E47" s="294"/>
      <c r="F47" s="285"/>
      <c r="G47" s="122"/>
      <c r="H47" s="122"/>
      <c r="I47" s="122"/>
      <c r="J47" s="122"/>
      <c r="K47" s="122"/>
      <c r="L47" s="138"/>
      <c r="M47" s="45"/>
      <c r="N47" s="121"/>
      <c r="O47" s="122"/>
      <c r="P47" s="122"/>
      <c r="Q47" s="122"/>
      <c r="R47" s="122"/>
      <c r="S47" s="122"/>
      <c r="T47" s="138"/>
      <c r="U47" s="45"/>
      <c r="V47" s="46"/>
      <c r="W47" s="122"/>
      <c r="X47" s="122"/>
      <c r="Y47" s="138"/>
      <c r="Z47" s="46"/>
      <c r="AA47" s="126"/>
      <c r="AB47" s="127"/>
      <c r="AC47" s="127"/>
      <c r="AD47" s="128"/>
      <c r="AE47" s="129"/>
    </row>
    <row r="48" spans="1:31" ht="16.5" customHeight="1" x14ac:dyDescent="0.3">
      <c r="A48" s="19">
        <v>43</v>
      </c>
      <c r="B48" s="180"/>
      <c r="C48" s="182"/>
      <c r="D48" s="182"/>
      <c r="E48" s="295"/>
      <c r="F48" s="285"/>
      <c r="G48" s="122"/>
      <c r="H48" s="122"/>
      <c r="I48" s="122"/>
      <c r="J48" s="122"/>
      <c r="K48" s="122"/>
      <c r="L48" s="138"/>
      <c r="M48" s="45"/>
      <c r="N48" s="121"/>
      <c r="O48" s="122"/>
      <c r="P48" s="122"/>
      <c r="Q48" s="122"/>
      <c r="R48" s="122"/>
      <c r="S48" s="122"/>
      <c r="T48" s="138"/>
      <c r="U48" s="45"/>
      <c r="V48" s="46"/>
      <c r="W48" s="122"/>
      <c r="X48" s="122"/>
      <c r="Y48" s="138"/>
      <c r="Z48" s="46"/>
      <c r="AA48" s="126"/>
      <c r="AB48" s="127"/>
      <c r="AC48" s="127"/>
      <c r="AD48" s="128"/>
      <c r="AE48" s="129"/>
    </row>
    <row r="49" spans="1:31" ht="16.5" customHeight="1" x14ac:dyDescent="0.3">
      <c r="A49" s="19">
        <v>44</v>
      </c>
      <c r="B49" s="180"/>
      <c r="C49" s="182"/>
      <c r="D49" s="182"/>
      <c r="E49" s="295"/>
      <c r="F49" s="285"/>
      <c r="G49" s="122"/>
      <c r="H49" s="122"/>
      <c r="I49" s="122"/>
      <c r="J49" s="122"/>
      <c r="K49" s="122"/>
      <c r="L49" s="138"/>
      <c r="M49" s="45"/>
      <c r="N49" s="121"/>
      <c r="O49" s="122"/>
      <c r="P49" s="122"/>
      <c r="Q49" s="122"/>
      <c r="R49" s="122"/>
      <c r="S49" s="122"/>
      <c r="T49" s="138"/>
      <c r="U49" s="45"/>
      <c r="V49" s="46"/>
      <c r="W49" s="122"/>
      <c r="X49" s="122"/>
      <c r="Y49" s="138"/>
      <c r="Z49" s="46"/>
      <c r="AA49" s="126"/>
      <c r="AB49" s="127"/>
      <c r="AC49" s="127"/>
      <c r="AD49" s="128"/>
      <c r="AE49" s="129"/>
    </row>
    <row r="50" spans="1:31" ht="16.5" customHeight="1" x14ac:dyDescent="0.3">
      <c r="A50" s="19">
        <v>45</v>
      </c>
      <c r="B50" s="180"/>
      <c r="C50" s="3"/>
      <c r="D50" s="3"/>
      <c r="E50" s="246"/>
      <c r="F50" s="285"/>
      <c r="G50" s="122"/>
      <c r="H50" s="122"/>
      <c r="I50" s="122"/>
      <c r="J50" s="122"/>
      <c r="K50" s="122"/>
      <c r="L50" s="138"/>
      <c r="M50" s="45"/>
      <c r="N50" s="121"/>
      <c r="O50" s="122"/>
      <c r="P50" s="122"/>
      <c r="Q50" s="122"/>
      <c r="R50" s="122"/>
      <c r="S50" s="122"/>
      <c r="T50" s="138"/>
      <c r="U50" s="45"/>
      <c r="V50" s="46"/>
      <c r="W50" s="122"/>
      <c r="X50" s="122"/>
      <c r="Y50" s="138"/>
      <c r="Z50" s="46"/>
      <c r="AA50" s="126"/>
      <c r="AB50" s="127"/>
      <c r="AC50" s="127"/>
      <c r="AD50" s="128"/>
      <c r="AE50" s="129"/>
    </row>
    <row r="51" spans="1:31" ht="16.5" customHeight="1" x14ac:dyDescent="0.3">
      <c r="A51" s="19">
        <v>46</v>
      </c>
      <c r="B51" s="180"/>
      <c r="C51" s="3"/>
      <c r="D51" s="3"/>
      <c r="E51" s="246"/>
      <c r="F51" s="285"/>
      <c r="G51" s="122"/>
      <c r="H51" s="122"/>
      <c r="I51" s="122"/>
      <c r="J51" s="122"/>
      <c r="K51" s="122"/>
      <c r="L51" s="138"/>
      <c r="M51" s="45"/>
      <c r="N51" s="121"/>
      <c r="O51" s="122"/>
      <c r="P51" s="122"/>
      <c r="Q51" s="122"/>
      <c r="R51" s="122"/>
      <c r="S51" s="122"/>
      <c r="T51" s="138"/>
      <c r="U51" s="45"/>
      <c r="V51" s="46"/>
      <c r="W51" s="122"/>
      <c r="X51" s="122"/>
      <c r="Y51" s="138"/>
      <c r="Z51" s="46"/>
      <c r="AA51" s="126"/>
      <c r="AB51" s="127"/>
      <c r="AC51" s="127"/>
      <c r="AD51" s="128"/>
      <c r="AE51" s="129"/>
    </row>
    <row r="52" spans="1:31" ht="16.5" customHeight="1" x14ac:dyDescent="0.3">
      <c r="A52" s="19">
        <v>47</v>
      </c>
      <c r="B52" s="180"/>
      <c r="C52" s="3"/>
      <c r="D52" s="3"/>
      <c r="E52" s="246"/>
      <c r="F52" s="285"/>
      <c r="G52" s="122"/>
      <c r="H52" s="122"/>
      <c r="I52" s="122"/>
      <c r="J52" s="122"/>
      <c r="K52" s="122"/>
      <c r="L52" s="138"/>
      <c r="M52" s="45"/>
      <c r="N52" s="121"/>
      <c r="O52" s="122"/>
      <c r="P52" s="122"/>
      <c r="Q52" s="122"/>
      <c r="R52" s="122"/>
      <c r="S52" s="122"/>
      <c r="T52" s="138"/>
      <c r="U52" s="45"/>
      <c r="V52" s="46"/>
      <c r="W52" s="122"/>
      <c r="X52" s="122"/>
      <c r="Y52" s="138"/>
      <c r="Z52" s="46"/>
      <c r="AA52" s="126"/>
      <c r="AB52" s="127"/>
      <c r="AC52" s="127"/>
      <c r="AD52" s="128"/>
      <c r="AE52" s="129"/>
    </row>
    <row r="53" spans="1:31" ht="16.5" customHeight="1" x14ac:dyDescent="0.3">
      <c r="A53" s="19">
        <v>48</v>
      </c>
      <c r="B53" s="180"/>
      <c r="C53" s="3"/>
      <c r="D53" s="3"/>
      <c r="E53" s="246"/>
      <c r="F53" s="285"/>
      <c r="G53" s="122"/>
      <c r="H53" s="122"/>
      <c r="I53" s="122"/>
      <c r="J53" s="122"/>
      <c r="K53" s="122"/>
      <c r="L53" s="138"/>
      <c r="M53" s="45"/>
      <c r="N53" s="121"/>
      <c r="O53" s="122"/>
      <c r="P53" s="122"/>
      <c r="Q53" s="122"/>
      <c r="R53" s="122"/>
      <c r="S53" s="122"/>
      <c r="T53" s="138"/>
      <c r="U53" s="45"/>
      <c r="V53" s="46"/>
      <c r="W53" s="122"/>
      <c r="X53" s="122"/>
      <c r="Y53" s="138"/>
      <c r="Z53" s="46"/>
      <c r="AA53" s="126"/>
      <c r="AB53" s="127"/>
      <c r="AC53" s="127"/>
      <c r="AD53" s="128"/>
      <c r="AE53" s="129"/>
    </row>
    <row r="54" spans="1:31" ht="16.5" customHeight="1" x14ac:dyDescent="0.3">
      <c r="A54" s="19">
        <v>49</v>
      </c>
      <c r="B54" s="180"/>
      <c r="C54" s="3"/>
      <c r="D54" s="3"/>
      <c r="E54" s="246"/>
      <c r="F54" s="285"/>
      <c r="G54" s="122"/>
      <c r="H54" s="122"/>
      <c r="I54" s="122"/>
      <c r="J54" s="122"/>
      <c r="K54" s="122"/>
      <c r="L54" s="138"/>
      <c r="M54" s="45"/>
      <c r="N54" s="121"/>
      <c r="O54" s="122"/>
      <c r="P54" s="122"/>
      <c r="Q54" s="122"/>
      <c r="R54" s="122"/>
      <c r="S54" s="122"/>
      <c r="T54" s="138"/>
      <c r="U54" s="45"/>
      <c r="V54" s="46"/>
      <c r="W54" s="122"/>
      <c r="X54" s="122"/>
      <c r="Y54" s="138"/>
      <c r="Z54" s="46"/>
      <c r="AA54" s="126"/>
      <c r="AB54" s="127"/>
      <c r="AC54" s="127"/>
      <c r="AD54" s="128"/>
      <c r="AE54" s="129"/>
    </row>
    <row r="55" spans="1:31" ht="16.5" customHeight="1" x14ac:dyDescent="0.3">
      <c r="A55" s="19">
        <v>50</v>
      </c>
      <c r="B55" s="180"/>
      <c r="C55" s="3"/>
      <c r="D55" s="3"/>
      <c r="E55" s="246"/>
      <c r="F55" s="285"/>
      <c r="G55" s="122"/>
      <c r="H55" s="122"/>
      <c r="I55" s="122"/>
      <c r="J55" s="122"/>
      <c r="K55" s="122"/>
      <c r="L55" s="138"/>
      <c r="M55" s="45"/>
      <c r="N55" s="121"/>
      <c r="O55" s="122"/>
      <c r="P55" s="122"/>
      <c r="Q55" s="122"/>
      <c r="R55" s="122"/>
      <c r="S55" s="122"/>
      <c r="T55" s="138"/>
      <c r="U55" s="45"/>
      <c r="V55" s="46"/>
      <c r="W55" s="122"/>
      <c r="X55" s="122"/>
      <c r="Y55" s="138"/>
      <c r="Z55" s="46"/>
      <c r="AA55" s="126"/>
      <c r="AB55" s="127"/>
      <c r="AC55" s="127"/>
      <c r="AD55" s="128"/>
      <c r="AE55" s="129"/>
    </row>
    <row r="56" spans="1:31" ht="16.5" customHeight="1" x14ac:dyDescent="0.3">
      <c r="A56" s="19">
        <v>51</v>
      </c>
      <c r="B56" s="180"/>
      <c r="C56" s="3"/>
      <c r="D56" s="3"/>
      <c r="E56" s="246"/>
      <c r="F56" s="285"/>
      <c r="G56" s="122"/>
      <c r="H56" s="122"/>
      <c r="I56" s="122"/>
      <c r="J56" s="122"/>
      <c r="K56" s="122"/>
      <c r="L56" s="138"/>
      <c r="M56" s="45"/>
      <c r="N56" s="121"/>
      <c r="O56" s="122"/>
      <c r="P56" s="122"/>
      <c r="Q56" s="122"/>
      <c r="R56" s="122"/>
      <c r="S56" s="122"/>
      <c r="T56" s="138"/>
      <c r="U56" s="45"/>
      <c r="V56" s="46"/>
      <c r="W56" s="122"/>
      <c r="X56" s="122"/>
      <c r="Y56" s="138"/>
      <c r="Z56" s="46"/>
      <c r="AA56" s="126"/>
      <c r="AB56" s="127"/>
      <c r="AC56" s="127"/>
      <c r="AD56" s="128"/>
      <c r="AE56" s="129"/>
    </row>
    <row r="57" spans="1:31" ht="16.5" customHeight="1" x14ac:dyDescent="0.3">
      <c r="A57" s="19">
        <v>52</v>
      </c>
      <c r="B57" s="180"/>
      <c r="C57" s="3"/>
      <c r="D57" s="3"/>
      <c r="E57" s="246"/>
      <c r="F57" s="285"/>
      <c r="G57" s="122"/>
      <c r="H57" s="122"/>
      <c r="I57" s="122"/>
      <c r="J57" s="122"/>
      <c r="K57" s="122"/>
      <c r="L57" s="138"/>
      <c r="M57" s="45"/>
      <c r="N57" s="121"/>
      <c r="O57" s="122"/>
      <c r="P57" s="122"/>
      <c r="Q57" s="122"/>
      <c r="R57" s="122"/>
      <c r="S57" s="122"/>
      <c r="T57" s="138"/>
      <c r="U57" s="45"/>
      <c r="V57" s="46"/>
      <c r="W57" s="122"/>
      <c r="X57" s="122"/>
      <c r="Y57" s="138"/>
      <c r="Z57" s="46"/>
      <c r="AA57" s="126"/>
      <c r="AB57" s="127"/>
      <c r="AC57" s="127"/>
      <c r="AD57" s="128"/>
      <c r="AE57" s="129"/>
    </row>
    <row r="58" spans="1:31" ht="16.5" customHeight="1" x14ac:dyDescent="0.3">
      <c r="A58" s="19">
        <v>53</v>
      </c>
      <c r="B58" s="180"/>
      <c r="C58" s="3"/>
      <c r="D58" s="3"/>
      <c r="E58" s="246"/>
      <c r="F58" s="285"/>
      <c r="G58" s="122"/>
      <c r="H58" s="122"/>
      <c r="I58" s="122"/>
      <c r="J58" s="122"/>
      <c r="K58" s="122"/>
      <c r="L58" s="138"/>
      <c r="M58" s="45"/>
      <c r="N58" s="121"/>
      <c r="O58" s="122"/>
      <c r="P58" s="122"/>
      <c r="Q58" s="122"/>
      <c r="R58" s="122"/>
      <c r="S58" s="122"/>
      <c r="T58" s="138"/>
      <c r="U58" s="45"/>
      <c r="V58" s="46"/>
      <c r="W58" s="122"/>
      <c r="X58" s="122"/>
      <c r="Y58" s="138"/>
      <c r="Z58" s="46"/>
      <c r="AA58" s="126"/>
      <c r="AB58" s="127"/>
      <c r="AC58" s="127"/>
      <c r="AD58" s="128"/>
      <c r="AE58" s="129"/>
    </row>
    <row r="59" spans="1:31" ht="16.5" customHeight="1" x14ac:dyDescent="0.3">
      <c r="A59" s="19">
        <v>54</v>
      </c>
      <c r="B59" s="180"/>
      <c r="C59" s="3"/>
      <c r="D59" s="3"/>
      <c r="E59" s="246"/>
      <c r="F59" s="285"/>
      <c r="G59" s="122"/>
      <c r="H59" s="122"/>
      <c r="I59" s="122"/>
      <c r="J59" s="122"/>
      <c r="K59" s="122"/>
      <c r="L59" s="138"/>
      <c r="M59" s="45"/>
      <c r="N59" s="121"/>
      <c r="O59" s="122"/>
      <c r="P59" s="122"/>
      <c r="Q59" s="122"/>
      <c r="R59" s="122"/>
      <c r="S59" s="122"/>
      <c r="T59" s="138"/>
      <c r="U59" s="45"/>
      <c r="V59" s="46"/>
      <c r="W59" s="122"/>
      <c r="X59" s="122"/>
      <c r="Y59" s="138"/>
      <c r="Z59" s="46"/>
      <c r="AA59" s="126"/>
      <c r="AB59" s="127"/>
      <c r="AC59" s="127"/>
      <c r="AD59" s="128"/>
      <c r="AE59" s="129"/>
    </row>
    <row r="60" spans="1:31" ht="16.5" customHeight="1" x14ac:dyDescent="0.3">
      <c r="A60" s="19">
        <v>55</v>
      </c>
      <c r="B60" s="180"/>
      <c r="C60" s="3"/>
      <c r="D60" s="3"/>
      <c r="E60" s="246"/>
      <c r="F60" s="285"/>
      <c r="G60" s="122"/>
      <c r="H60" s="122"/>
      <c r="I60" s="122"/>
      <c r="J60" s="122"/>
      <c r="K60" s="122"/>
      <c r="L60" s="138"/>
      <c r="M60" s="45"/>
      <c r="N60" s="121"/>
      <c r="O60" s="122"/>
      <c r="P60" s="122"/>
      <c r="Q60" s="122"/>
      <c r="R60" s="122"/>
      <c r="S60" s="122"/>
      <c r="T60" s="138"/>
      <c r="U60" s="45"/>
      <c r="V60" s="46"/>
      <c r="W60" s="122"/>
      <c r="X60" s="122"/>
      <c r="Y60" s="138"/>
      <c r="Z60" s="46"/>
      <c r="AA60" s="126"/>
      <c r="AB60" s="127"/>
      <c r="AC60" s="127"/>
      <c r="AD60" s="128"/>
      <c r="AE60" s="129"/>
    </row>
    <row r="61" spans="1:31" ht="16.5" customHeight="1" x14ac:dyDescent="0.3">
      <c r="A61" s="19">
        <v>56</v>
      </c>
      <c r="B61" s="180"/>
      <c r="C61" s="3"/>
      <c r="D61" s="3"/>
      <c r="E61" s="246"/>
      <c r="F61" s="285"/>
      <c r="G61" s="122"/>
      <c r="H61" s="122"/>
      <c r="I61" s="122"/>
      <c r="J61" s="122"/>
      <c r="K61" s="122"/>
      <c r="L61" s="138"/>
      <c r="M61" s="45"/>
      <c r="N61" s="121"/>
      <c r="O61" s="122"/>
      <c r="P61" s="122"/>
      <c r="Q61" s="122"/>
      <c r="R61" s="122"/>
      <c r="S61" s="122"/>
      <c r="T61" s="138"/>
      <c r="U61" s="45"/>
      <c r="V61" s="46"/>
      <c r="W61" s="122"/>
      <c r="X61" s="122"/>
      <c r="Y61" s="138"/>
      <c r="Z61" s="46"/>
      <c r="AA61" s="126"/>
      <c r="AB61" s="127"/>
      <c r="AC61" s="127"/>
      <c r="AD61" s="128"/>
      <c r="AE61" s="129"/>
    </row>
    <row r="62" spans="1:31" ht="16.5" customHeight="1" x14ac:dyDescent="0.3">
      <c r="A62" s="19">
        <v>57</v>
      </c>
      <c r="B62" s="180"/>
      <c r="C62" s="3"/>
      <c r="D62" s="3"/>
      <c r="E62" s="246"/>
      <c r="F62" s="285"/>
      <c r="G62" s="122"/>
      <c r="H62" s="122"/>
      <c r="I62" s="122"/>
      <c r="J62" s="122"/>
      <c r="K62" s="122"/>
      <c r="L62" s="138"/>
      <c r="M62" s="45"/>
      <c r="N62" s="121"/>
      <c r="O62" s="122"/>
      <c r="P62" s="122"/>
      <c r="Q62" s="122"/>
      <c r="R62" s="122"/>
      <c r="S62" s="122"/>
      <c r="T62" s="138"/>
      <c r="U62" s="45"/>
      <c r="V62" s="46"/>
      <c r="W62" s="122"/>
      <c r="X62" s="122"/>
      <c r="Y62" s="138"/>
      <c r="Z62" s="46"/>
      <c r="AA62" s="126"/>
      <c r="AB62" s="127"/>
      <c r="AC62" s="127"/>
      <c r="AD62" s="128"/>
      <c r="AE62" s="129"/>
    </row>
    <row r="63" spans="1:31" ht="16.5" customHeight="1" x14ac:dyDescent="0.3">
      <c r="A63" s="19">
        <v>58</v>
      </c>
      <c r="B63" s="180"/>
      <c r="C63" s="3"/>
      <c r="D63" s="3"/>
      <c r="E63" s="246"/>
      <c r="F63" s="285"/>
      <c r="G63" s="122"/>
      <c r="H63" s="122"/>
      <c r="I63" s="122"/>
      <c r="J63" s="122"/>
      <c r="K63" s="122"/>
      <c r="L63" s="138"/>
      <c r="M63" s="45"/>
      <c r="N63" s="121"/>
      <c r="O63" s="122"/>
      <c r="P63" s="122"/>
      <c r="Q63" s="122"/>
      <c r="R63" s="122"/>
      <c r="S63" s="122"/>
      <c r="T63" s="138"/>
      <c r="U63" s="45"/>
      <c r="V63" s="46"/>
      <c r="W63" s="122"/>
      <c r="X63" s="122"/>
      <c r="Y63" s="138"/>
      <c r="Z63" s="46"/>
      <c r="AA63" s="126"/>
      <c r="AB63" s="127"/>
      <c r="AC63" s="127"/>
      <c r="AD63" s="128"/>
      <c r="AE63" s="129"/>
    </row>
    <row r="64" spans="1:31" ht="16.5" customHeight="1" x14ac:dyDescent="0.3">
      <c r="A64" s="19">
        <v>59</v>
      </c>
      <c r="B64" s="180"/>
      <c r="C64" s="3"/>
      <c r="D64" s="3"/>
      <c r="E64" s="246"/>
      <c r="F64" s="285"/>
      <c r="G64" s="122"/>
      <c r="H64" s="122"/>
      <c r="I64" s="122"/>
      <c r="J64" s="122"/>
      <c r="K64" s="122"/>
      <c r="L64" s="138"/>
      <c r="M64" s="45"/>
      <c r="N64" s="121"/>
      <c r="O64" s="122"/>
      <c r="P64" s="122"/>
      <c r="Q64" s="122"/>
      <c r="R64" s="122"/>
      <c r="S64" s="122"/>
      <c r="T64" s="138"/>
      <c r="U64" s="45"/>
      <c r="V64" s="46"/>
      <c r="W64" s="122"/>
      <c r="X64" s="122"/>
      <c r="Y64" s="138"/>
      <c r="Z64" s="46"/>
      <c r="AA64" s="126"/>
      <c r="AB64" s="127"/>
      <c r="AC64" s="127"/>
      <c r="AD64" s="128"/>
      <c r="AE64" s="129"/>
    </row>
    <row r="65" spans="1:31" ht="16.5" customHeight="1" x14ac:dyDescent="0.3">
      <c r="A65" s="19">
        <v>60</v>
      </c>
      <c r="B65" s="180"/>
      <c r="C65" s="3"/>
      <c r="D65" s="3"/>
      <c r="E65" s="246"/>
      <c r="F65" s="285"/>
      <c r="G65" s="122"/>
      <c r="H65" s="122"/>
      <c r="I65" s="122"/>
      <c r="J65" s="122"/>
      <c r="K65" s="122"/>
      <c r="L65" s="138"/>
      <c r="M65" s="45"/>
      <c r="N65" s="121"/>
      <c r="O65" s="122"/>
      <c r="P65" s="122"/>
      <c r="Q65" s="122"/>
      <c r="R65" s="122"/>
      <c r="S65" s="122"/>
      <c r="T65" s="138"/>
      <c r="U65" s="45"/>
      <c r="V65" s="46"/>
      <c r="W65" s="122"/>
      <c r="X65" s="122"/>
      <c r="Y65" s="138"/>
      <c r="Z65" s="46"/>
      <c r="AA65" s="126"/>
      <c r="AB65" s="127"/>
      <c r="AC65" s="127"/>
      <c r="AD65" s="128"/>
      <c r="AE65" s="129"/>
    </row>
    <row r="66" spans="1:31" ht="16.5" customHeight="1" x14ac:dyDescent="0.3">
      <c r="A66" s="19">
        <v>61</v>
      </c>
      <c r="B66" s="180"/>
      <c r="C66" s="3"/>
      <c r="D66" s="3"/>
      <c r="E66" s="246"/>
      <c r="F66" s="285"/>
      <c r="G66" s="122"/>
      <c r="H66" s="122"/>
      <c r="I66" s="122"/>
      <c r="J66" s="122"/>
      <c r="K66" s="122"/>
      <c r="L66" s="138"/>
      <c r="M66" s="45"/>
      <c r="N66" s="121"/>
      <c r="O66" s="122"/>
      <c r="P66" s="122"/>
      <c r="Q66" s="122"/>
      <c r="R66" s="122"/>
      <c r="S66" s="122"/>
      <c r="T66" s="138"/>
      <c r="U66" s="45"/>
      <c r="V66" s="46"/>
      <c r="W66" s="122"/>
      <c r="X66" s="122"/>
      <c r="Y66" s="138"/>
      <c r="Z66" s="46"/>
      <c r="AA66" s="126"/>
      <c r="AB66" s="127"/>
      <c r="AC66" s="127"/>
      <c r="AD66" s="128"/>
      <c r="AE66" s="129"/>
    </row>
    <row r="67" spans="1:31" ht="16.5" customHeight="1" x14ac:dyDescent="0.3">
      <c r="A67" s="19">
        <v>62</v>
      </c>
      <c r="B67" s="180"/>
      <c r="C67" s="3"/>
      <c r="D67" s="3"/>
      <c r="E67" s="246"/>
      <c r="F67" s="285"/>
      <c r="G67" s="122"/>
      <c r="H67" s="122"/>
      <c r="I67" s="122"/>
      <c r="J67" s="122"/>
      <c r="K67" s="122"/>
      <c r="L67" s="138"/>
      <c r="M67" s="45"/>
      <c r="N67" s="121"/>
      <c r="O67" s="122"/>
      <c r="P67" s="122"/>
      <c r="Q67" s="122"/>
      <c r="R67" s="122"/>
      <c r="S67" s="122"/>
      <c r="T67" s="138"/>
      <c r="U67" s="45"/>
      <c r="V67" s="46"/>
      <c r="W67" s="122"/>
      <c r="X67" s="122"/>
      <c r="Y67" s="138"/>
      <c r="Z67" s="46"/>
      <c r="AA67" s="126"/>
      <c r="AB67" s="127"/>
      <c r="AC67" s="127"/>
      <c r="AD67" s="128"/>
      <c r="AE67" s="129"/>
    </row>
    <row r="68" spans="1:31" ht="16.5" customHeight="1" x14ac:dyDescent="0.3">
      <c r="A68" s="19">
        <v>63</v>
      </c>
      <c r="B68" s="180"/>
      <c r="C68" s="3"/>
      <c r="D68" s="3"/>
      <c r="E68" s="246"/>
      <c r="F68" s="285"/>
      <c r="G68" s="122"/>
      <c r="H68" s="122"/>
      <c r="I68" s="122"/>
      <c r="J68" s="122"/>
      <c r="K68" s="122"/>
      <c r="L68" s="138"/>
      <c r="M68" s="45"/>
      <c r="N68" s="121"/>
      <c r="O68" s="122"/>
      <c r="P68" s="122"/>
      <c r="Q68" s="122"/>
      <c r="R68" s="122"/>
      <c r="S68" s="122"/>
      <c r="T68" s="138"/>
      <c r="U68" s="45"/>
      <c r="V68" s="46"/>
      <c r="W68" s="122"/>
      <c r="X68" s="122"/>
      <c r="Y68" s="138"/>
      <c r="Z68" s="46"/>
      <c r="AA68" s="126"/>
      <c r="AB68" s="127"/>
      <c r="AC68" s="127"/>
      <c r="AD68" s="128"/>
      <c r="AE68" s="129"/>
    </row>
    <row r="69" spans="1:31" ht="16.5" customHeight="1" x14ac:dyDescent="0.3">
      <c r="A69" s="19">
        <v>64</v>
      </c>
      <c r="B69" s="180"/>
      <c r="C69" s="3"/>
      <c r="D69" s="3"/>
      <c r="E69" s="246"/>
      <c r="F69" s="285"/>
      <c r="G69" s="122"/>
      <c r="H69" s="122"/>
      <c r="I69" s="122"/>
      <c r="J69" s="122"/>
      <c r="K69" s="122"/>
      <c r="L69" s="138"/>
      <c r="M69" s="45"/>
      <c r="N69" s="121"/>
      <c r="O69" s="122"/>
      <c r="P69" s="122"/>
      <c r="Q69" s="122"/>
      <c r="R69" s="122"/>
      <c r="S69" s="122"/>
      <c r="T69" s="138"/>
      <c r="U69" s="45"/>
      <c r="V69" s="46"/>
      <c r="W69" s="122"/>
      <c r="X69" s="122"/>
      <c r="Y69" s="138"/>
      <c r="Z69" s="46"/>
      <c r="AA69" s="126"/>
      <c r="AB69" s="127"/>
      <c r="AC69" s="127"/>
      <c r="AD69" s="128"/>
      <c r="AE69" s="129"/>
    </row>
    <row r="70" spans="1:31" ht="16.5" customHeight="1" x14ac:dyDescent="0.3">
      <c r="A70" s="19">
        <v>65</v>
      </c>
      <c r="B70" s="291"/>
      <c r="C70" s="67"/>
      <c r="D70" s="156"/>
      <c r="E70" s="294"/>
      <c r="F70" s="285"/>
      <c r="G70" s="122"/>
      <c r="H70" s="122"/>
      <c r="I70" s="122"/>
      <c r="J70" s="122"/>
      <c r="K70" s="122"/>
      <c r="L70" s="138"/>
      <c r="M70" s="45"/>
      <c r="N70" s="121"/>
      <c r="O70" s="122"/>
      <c r="P70" s="122"/>
      <c r="Q70" s="122"/>
      <c r="R70" s="122"/>
      <c r="S70" s="122"/>
      <c r="T70" s="138"/>
      <c r="U70" s="45"/>
      <c r="V70" s="46"/>
      <c r="W70" s="122"/>
      <c r="X70" s="122"/>
      <c r="Y70" s="138"/>
      <c r="Z70" s="46"/>
      <c r="AA70" s="126"/>
      <c r="AB70" s="127"/>
      <c r="AC70" s="127"/>
      <c r="AD70" s="128"/>
      <c r="AE70" s="129"/>
    </row>
    <row r="71" spans="1:31" ht="16.5" customHeight="1" x14ac:dyDescent="0.3">
      <c r="A71" s="19">
        <v>66</v>
      </c>
      <c r="B71" s="291"/>
      <c r="C71" s="67"/>
      <c r="D71" s="144"/>
      <c r="E71" s="188"/>
      <c r="F71" s="285"/>
      <c r="G71" s="122"/>
      <c r="H71" s="122"/>
      <c r="I71" s="122"/>
      <c r="J71" s="122"/>
      <c r="K71" s="122"/>
      <c r="L71" s="138"/>
      <c r="M71" s="45"/>
      <c r="N71" s="121"/>
      <c r="O71" s="122"/>
      <c r="P71" s="122"/>
      <c r="Q71" s="122"/>
      <c r="R71" s="122"/>
      <c r="S71" s="122"/>
      <c r="T71" s="138"/>
      <c r="U71" s="45"/>
      <c r="V71" s="46"/>
      <c r="W71" s="122"/>
      <c r="X71" s="122"/>
      <c r="Y71" s="138"/>
      <c r="Z71" s="46"/>
      <c r="AA71" s="126"/>
      <c r="AB71" s="127"/>
      <c r="AC71" s="127"/>
      <c r="AD71" s="128"/>
      <c r="AE71" s="129"/>
    </row>
    <row r="72" spans="1:31" ht="16.5" customHeight="1" x14ac:dyDescent="0.3">
      <c r="A72" s="19">
        <v>67</v>
      </c>
      <c r="B72" s="291"/>
      <c r="C72" s="59"/>
      <c r="D72" s="156"/>
      <c r="E72" s="294"/>
      <c r="F72" s="285"/>
      <c r="G72" s="122"/>
      <c r="H72" s="122"/>
      <c r="I72" s="122"/>
      <c r="J72" s="122"/>
      <c r="K72" s="122"/>
      <c r="L72" s="138"/>
      <c r="M72" s="45"/>
      <c r="N72" s="121"/>
      <c r="O72" s="122"/>
      <c r="P72" s="122"/>
      <c r="Q72" s="122"/>
      <c r="R72" s="122"/>
      <c r="S72" s="122"/>
      <c r="T72" s="138"/>
      <c r="U72" s="45"/>
      <c r="V72" s="46"/>
      <c r="W72" s="122"/>
      <c r="X72" s="122"/>
      <c r="Y72" s="138"/>
      <c r="Z72" s="46"/>
      <c r="AA72" s="126"/>
      <c r="AB72" s="127"/>
      <c r="AC72" s="127"/>
      <c r="AD72" s="128"/>
      <c r="AE72" s="129"/>
    </row>
    <row r="73" spans="1:31" ht="16.5" customHeight="1" x14ac:dyDescent="0.3">
      <c r="A73" s="19">
        <v>68</v>
      </c>
      <c r="B73" s="291"/>
      <c r="C73" s="59"/>
      <c r="D73" s="144"/>
      <c r="E73" s="188"/>
      <c r="F73" s="285"/>
      <c r="G73" s="122"/>
      <c r="H73" s="122"/>
      <c r="I73" s="122"/>
      <c r="J73" s="122"/>
      <c r="K73" s="122"/>
      <c r="L73" s="138"/>
      <c r="M73" s="45"/>
      <c r="N73" s="121"/>
      <c r="O73" s="122"/>
      <c r="P73" s="122"/>
      <c r="Q73" s="122"/>
      <c r="R73" s="122"/>
      <c r="S73" s="122"/>
      <c r="T73" s="138"/>
      <c r="U73" s="45"/>
      <c r="V73" s="46"/>
      <c r="W73" s="122"/>
      <c r="X73" s="122"/>
      <c r="Y73" s="138"/>
      <c r="Z73" s="46"/>
      <c r="AA73" s="126"/>
      <c r="AB73" s="127"/>
      <c r="AC73" s="127"/>
      <c r="AD73" s="128"/>
      <c r="AE73" s="129"/>
    </row>
    <row r="74" spans="1:31" ht="16.5" customHeight="1" x14ac:dyDescent="0.3">
      <c r="A74" s="19">
        <v>69</v>
      </c>
      <c r="B74" s="291"/>
      <c r="C74" s="59"/>
      <c r="D74" s="292"/>
      <c r="E74" s="297"/>
      <c r="F74" s="285"/>
      <c r="G74" s="122"/>
      <c r="H74" s="122"/>
      <c r="I74" s="122"/>
      <c r="J74" s="122"/>
      <c r="K74" s="122"/>
      <c r="L74" s="138"/>
      <c r="M74" s="45"/>
      <c r="N74" s="121"/>
      <c r="O74" s="122"/>
      <c r="P74" s="122"/>
      <c r="Q74" s="122"/>
      <c r="R74" s="122"/>
      <c r="S74" s="122"/>
      <c r="T74" s="138"/>
      <c r="U74" s="45"/>
      <c r="V74" s="46"/>
      <c r="W74" s="122"/>
      <c r="X74" s="122"/>
      <c r="Y74" s="138"/>
      <c r="Z74" s="46"/>
      <c r="AA74" s="126"/>
      <c r="AB74" s="127"/>
      <c r="AC74" s="127"/>
      <c r="AD74" s="128"/>
      <c r="AE74" s="129"/>
    </row>
    <row r="75" spans="1:31" ht="16.5" customHeight="1" x14ac:dyDescent="0.3">
      <c r="A75" s="19">
        <v>70</v>
      </c>
      <c r="B75" s="291"/>
      <c r="C75" s="59"/>
      <c r="D75" s="292"/>
      <c r="E75" s="297"/>
      <c r="F75" s="285"/>
      <c r="G75" s="122"/>
      <c r="H75" s="122"/>
      <c r="I75" s="122"/>
      <c r="J75" s="122"/>
      <c r="K75" s="122"/>
      <c r="L75" s="138"/>
      <c r="M75" s="45"/>
      <c r="N75" s="121"/>
      <c r="O75" s="122"/>
      <c r="P75" s="122"/>
      <c r="Q75" s="122"/>
      <c r="R75" s="122"/>
      <c r="S75" s="122"/>
      <c r="T75" s="138"/>
      <c r="U75" s="45"/>
      <c r="V75" s="46"/>
      <c r="W75" s="122"/>
      <c r="X75" s="122"/>
      <c r="Y75" s="138"/>
      <c r="Z75" s="46"/>
      <c r="AA75" s="126"/>
      <c r="AB75" s="127"/>
      <c r="AC75" s="127"/>
      <c r="AD75" s="128"/>
      <c r="AE75" s="129"/>
    </row>
    <row r="76" spans="1:31" ht="16.5" customHeight="1" x14ac:dyDescent="0.3">
      <c r="A76" s="19">
        <v>71</v>
      </c>
      <c r="B76" s="288"/>
      <c r="C76" s="175"/>
      <c r="D76" s="67"/>
      <c r="E76" s="298"/>
      <c r="F76" s="285"/>
      <c r="G76" s="122"/>
      <c r="H76" s="122"/>
      <c r="I76" s="122"/>
      <c r="J76" s="122"/>
      <c r="K76" s="122"/>
      <c r="L76" s="138"/>
      <c r="M76" s="45"/>
      <c r="N76" s="121"/>
      <c r="O76" s="122"/>
      <c r="P76" s="122"/>
      <c r="Q76" s="122"/>
      <c r="R76" s="122"/>
      <c r="S76" s="122"/>
      <c r="T76" s="138"/>
      <c r="U76" s="45"/>
      <c r="V76" s="46"/>
      <c r="W76" s="122"/>
      <c r="X76" s="122"/>
      <c r="Y76" s="138"/>
      <c r="Z76" s="46"/>
      <c r="AA76" s="126"/>
      <c r="AB76" s="127"/>
      <c r="AC76" s="127"/>
      <c r="AD76" s="128"/>
      <c r="AE76" s="129"/>
    </row>
    <row r="77" spans="1:31" ht="16.5" customHeight="1" x14ac:dyDescent="0.3">
      <c r="A77" s="19">
        <v>72</v>
      </c>
      <c r="B77" s="288"/>
      <c r="C77" s="175"/>
      <c r="D77" s="59"/>
      <c r="E77" s="299"/>
      <c r="F77" s="285"/>
      <c r="G77" s="122"/>
      <c r="H77" s="122"/>
      <c r="I77" s="122"/>
      <c r="J77" s="122"/>
      <c r="K77" s="122"/>
      <c r="L77" s="138"/>
      <c r="M77" s="45"/>
      <c r="N77" s="121"/>
      <c r="O77" s="122"/>
      <c r="P77" s="122"/>
      <c r="Q77" s="122"/>
      <c r="R77" s="122"/>
      <c r="S77" s="122"/>
      <c r="T77" s="138"/>
      <c r="U77" s="45"/>
      <c r="V77" s="46"/>
      <c r="W77" s="122"/>
      <c r="X77" s="122"/>
      <c r="Y77" s="138"/>
      <c r="Z77" s="46"/>
      <c r="AA77" s="126"/>
      <c r="AB77" s="127"/>
      <c r="AC77" s="127"/>
      <c r="AD77" s="128"/>
      <c r="AE77" s="129"/>
    </row>
    <row r="78" spans="1:31" ht="16.5" customHeight="1" x14ac:dyDescent="0.3">
      <c r="A78" s="19">
        <v>73</v>
      </c>
      <c r="B78" s="288"/>
      <c r="C78" s="176"/>
      <c r="D78" s="59"/>
      <c r="E78" s="299"/>
      <c r="F78" s="285"/>
      <c r="G78" s="122"/>
      <c r="H78" s="122"/>
      <c r="I78" s="122"/>
      <c r="J78" s="122"/>
      <c r="K78" s="122"/>
      <c r="L78" s="138"/>
      <c r="M78" s="45"/>
      <c r="N78" s="121"/>
      <c r="O78" s="122"/>
      <c r="P78" s="122"/>
      <c r="Q78" s="122"/>
      <c r="R78" s="122"/>
      <c r="S78" s="122"/>
      <c r="T78" s="138"/>
      <c r="U78" s="45"/>
      <c r="V78" s="46"/>
      <c r="W78" s="122"/>
      <c r="X78" s="122"/>
      <c r="Y78" s="138"/>
      <c r="Z78" s="46"/>
      <c r="AA78" s="126"/>
      <c r="AB78" s="127"/>
      <c r="AC78" s="127"/>
      <c r="AD78" s="128"/>
      <c r="AE78" s="129"/>
    </row>
    <row r="79" spans="1:31" ht="16.5" customHeight="1" x14ac:dyDescent="0.3">
      <c r="A79" s="19">
        <v>74</v>
      </c>
      <c r="B79" s="293"/>
      <c r="C79" s="175"/>
      <c r="D79" s="156"/>
      <c r="E79" s="294"/>
      <c r="F79" s="285"/>
      <c r="G79" s="122"/>
      <c r="H79" s="122"/>
      <c r="I79" s="122"/>
      <c r="J79" s="122"/>
      <c r="K79" s="122"/>
      <c r="L79" s="138"/>
      <c r="M79" s="45"/>
      <c r="N79" s="121"/>
      <c r="O79" s="122"/>
      <c r="P79" s="122"/>
      <c r="Q79" s="122"/>
      <c r="R79" s="122"/>
      <c r="S79" s="122"/>
      <c r="T79" s="138"/>
      <c r="U79" s="45"/>
      <c r="V79" s="46"/>
      <c r="W79" s="122"/>
      <c r="X79" s="122"/>
      <c r="Y79" s="138"/>
      <c r="Z79" s="46"/>
      <c r="AA79" s="126"/>
      <c r="AB79" s="127"/>
      <c r="AC79" s="127"/>
      <c r="AD79" s="128"/>
      <c r="AE79" s="129"/>
    </row>
    <row r="80" spans="1:31" ht="16.5" customHeight="1" x14ac:dyDescent="0.3">
      <c r="A80" s="19">
        <v>75</v>
      </c>
      <c r="B80" s="290"/>
      <c r="C80" s="177"/>
      <c r="D80" s="156"/>
      <c r="E80" s="294"/>
      <c r="F80" s="285"/>
      <c r="G80" s="122"/>
      <c r="H80" s="122"/>
      <c r="I80" s="122"/>
      <c r="J80" s="122"/>
      <c r="K80" s="122"/>
      <c r="L80" s="138"/>
      <c r="M80" s="45"/>
      <c r="N80" s="121"/>
      <c r="O80" s="122"/>
      <c r="P80" s="122"/>
      <c r="Q80" s="122"/>
      <c r="R80" s="122"/>
      <c r="S80" s="122"/>
      <c r="T80" s="138"/>
      <c r="U80" s="45"/>
      <c r="V80" s="46"/>
      <c r="W80" s="122"/>
      <c r="X80" s="122"/>
      <c r="Y80" s="138"/>
      <c r="Z80" s="46"/>
      <c r="AA80" s="126"/>
      <c r="AB80" s="127"/>
      <c r="AC80" s="127"/>
      <c r="AD80" s="128"/>
      <c r="AE80" s="129"/>
    </row>
    <row r="81" spans="1:32" ht="16.5" customHeight="1" x14ac:dyDescent="0.3">
      <c r="A81" s="19">
        <v>76</v>
      </c>
      <c r="B81" s="290"/>
      <c r="C81" s="177"/>
      <c r="D81" s="156"/>
      <c r="E81" s="294"/>
      <c r="F81" s="285"/>
      <c r="G81" s="122"/>
      <c r="H81" s="122"/>
      <c r="I81" s="122"/>
      <c r="J81" s="122"/>
      <c r="K81" s="122"/>
      <c r="L81" s="138"/>
      <c r="M81" s="45"/>
      <c r="N81" s="121"/>
      <c r="O81" s="122"/>
      <c r="P81" s="122"/>
      <c r="Q81" s="122"/>
      <c r="R81" s="122"/>
      <c r="S81" s="122"/>
      <c r="T81" s="138"/>
      <c r="U81" s="45"/>
      <c r="V81" s="46"/>
      <c r="W81" s="122"/>
      <c r="X81" s="122"/>
      <c r="Y81" s="138"/>
      <c r="Z81" s="46"/>
      <c r="AA81" s="126"/>
      <c r="AB81" s="127"/>
      <c r="AC81" s="127"/>
      <c r="AD81" s="128"/>
      <c r="AE81" s="129"/>
    </row>
    <row r="82" spans="1:32" ht="16.5" customHeight="1" x14ac:dyDescent="0.3">
      <c r="A82" s="19">
        <v>77</v>
      </c>
      <c r="B82" s="290"/>
      <c r="C82" s="177"/>
      <c r="D82" s="144"/>
      <c r="E82" s="188"/>
      <c r="F82" s="285"/>
      <c r="G82" s="122"/>
      <c r="H82" s="122"/>
      <c r="I82" s="122"/>
      <c r="J82" s="122"/>
      <c r="K82" s="122"/>
      <c r="L82" s="138"/>
      <c r="M82" s="45"/>
      <c r="N82" s="121"/>
      <c r="O82" s="122"/>
      <c r="P82" s="122"/>
      <c r="Q82" s="122"/>
      <c r="R82" s="122"/>
      <c r="S82" s="122"/>
      <c r="T82" s="138"/>
      <c r="U82" s="45"/>
      <c r="V82" s="46"/>
      <c r="W82" s="122"/>
      <c r="X82" s="122"/>
      <c r="Y82" s="138"/>
      <c r="Z82" s="46"/>
      <c r="AA82" s="126"/>
      <c r="AB82" s="127"/>
      <c r="AC82" s="127"/>
      <c r="AD82" s="128"/>
      <c r="AE82" s="129"/>
    </row>
    <row r="83" spans="1:32" ht="16.5" customHeight="1" x14ac:dyDescent="0.3">
      <c r="A83" s="19">
        <v>78</v>
      </c>
      <c r="B83" s="288"/>
      <c r="C83" s="177"/>
      <c r="D83" s="144"/>
      <c r="E83" s="188"/>
      <c r="F83" s="285"/>
      <c r="G83" s="122"/>
      <c r="H83" s="122"/>
      <c r="I83" s="122"/>
      <c r="J83" s="122"/>
      <c r="K83" s="122"/>
      <c r="L83" s="138"/>
      <c r="M83" s="45"/>
      <c r="N83" s="121"/>
      <c r="O83" s="122"/>
      <c r="P83" s="122"/>
      <c r="Q83" s="122"/>
      <c r="R83" s="122"/>
      <c r="S83" s="122"/>
      <c r="T83" s="138"/>
      <c r="U83" s="45"/>
      <c r="V83" s="46"/>
      <c r="W83" s="122"/>
      <c r="X83" s="122"/>
      <c r="Y83" s="138"/>
      <c r="Z83" s="46"/>
      <c r="AA83" s="126"/>
      <c r="AB83" s="127"/>
      <c r="AC83" s="127"/>
      <c r="AD83" s="128"/>
      <c r="AE83" s="129"/>
    </row>
    <row r="84" spans="1:32" ht="16.5" customHeight="1" x14ac:dyDescent="0.3">
      <c r="A84" s="19">
        <v>79</v>
      </c>
      <c r="B84" s="288"/>
      <c r="C84" s="177"/>
      <c r="D84" s="144"/>
      <c r="E84" s="188"/>
      <c r="F84" s="285"/>
      <c r="G84" s="122"/>
      <c r="H84" s="122"/>
      <c r="I84" s="122"/>
      <c r="J84" s="122"/>
      <c r="K84" s="122"/>
      <c r="L84" s="138"/>
      <c r="M84" s="45"/>
      <c r="N84" s="121"/>
      <c r="O84" s="122"/>
      <c r="P84" s="122"/>
      <c r="Q84" s="122"/>
      <c r="R84" s="122"/>
      <c r="S84" s="122"/>
      <c r="T84" s="138"/>
      <c r="U84" s="45"/>
      <c r="V84" s="46"/>
      <c r="W84" s="122"/>
      <c r="X84" s="122"/>
      <c r="Y84" s="138"/>
      <c r="Z84" s="46"/>
      <c r="AA84" s="126"/>
      <c r="AB84" s="127"/>
      <c r="AC84" s="127"/>
      <c r="AD84" s="128"/>
      <c r="AE84" s="129"/>
    </row>
    <row r="85" spans="1:32" ht="16.5" customHeight="1" thickBot="1" x14ac:dyDescent="0.35">
      <c r="A85" s="361">
        <v>80</v>
      </c>
      <c r="B85" s="362"/>
      <c r="C85" s="351"/>
      <c r="D85" s="352"/>
      <c r="E85" s="353"/>
      <c r="F85" s="283"/>
      <c r="G85" s="23"/>
      <c r="H85" s="23"/>
      <c r="I85" s="23"/>
      <c r="J85" s="23"/>
      <c r="K85" s="23"/>
      <c r="L85" s="25"/>
      <c r="M85" s="45"/>
      <c r="N85" s="157"/>
      <c r="O85" s="23"/>
      <c r="P85" s="23"/>
      <c r="Q85" s="23"/>
      <c r="R85" s="23"/>
      <c r="S85" s="23"/>
      <c r="T85" s="25"/>
      <c r="U85" s="45"/>
      <c r="V85" s="46"/>
      <c r="W85" s="23"/>
      <c r="X85" s="23"/>
      <c r="Y85" s="25"/>
      <c r="Z85" s="46"/>
      <c r="AA85" s="32"/>
      <c r="AB85" s="33"/>
      <c r="AC85" s="33"/>
      <c r="AD85" s="48"/>
      <c r="AE85" s="34"/>
    </row>
    <row r="86" spans="1:32" ht="26.25" customHeight="1" x14ac:dyDescent="0.3">
      <c r="A86" s="265" t="s">
        <v>10</v>
      </c>
      <c r="B86" s="266"/>
      <c r="C86" s="266"/>
      <c r="D86" s="266"/>
      <c r="E86" s="266"/>
      <c r="F86" s="263"/>
      <c r="G86" s="263"/>
      <c r="H86" s="263"/>
      <c r="I86" s="263"/>
      <c r="J86" s="263"/>
      <c r="K86" s="263"/>
      <c r="L86" s="263"/>
      <c r="M86" s="263"/>
      <c r="N86" s="263"/>
      <c r="O86" s="263"/>
      <c r="P86" s="263"/>
      <c r="Q86" s="263"/>
      <c r="R86" s="263"/>
      <c r="S86" s="263"/>
      <c r="T86" s="263"/>
      <c r="U86" s="263"/>
      <c r="V86" s="263"/>
      <c r="W86" s="263"/>
      <c r="X86" s="263"/>
      <c r="Y86" s="263"/>
      <c r="Z86" s="263"/>
      <c r="AA86" s="263"/>
      <c r="AB86" s="263"/>
      <c r="AC86" s="263"/>
      <c r="AD86" s="263"/>
      <c r="AE86" s="264"/>
      <c r="AF86" s="271" t="s">
        <v>11</v>
      </c>
    </row>
    <row r="87" spans="1:32" x14ac:dyDescent="0.3">
      <c r="A87" s="265"/>
      <c r="B87" s="266"/>
      <c r="C87" s="266"/>
      <c r="D87" s="266"/>
      <c r="E87" s="266"/>
      <c r="F87" s="266"/>
      <c r="G87" s="266"/>
      <c r="H87" s="266"/>
      <c r="I87" s="266"/>
      <c r="J87" s="266"/>
      <c r="K87" s="266"/>
      <c r="L87" s="266"/>
      <c r="M87" s="266"/>
      <c r="N87" s="266"/>
      <c r="O87" s="266"/>
      <c r="P87" s="266"/>
      <c r="Q87" s="266"/>
      <c r="R87" s="266"/>
      <c r="S87" s="266"/>
      <c r="T87" s="266"/>
      <c r="U87" s="266"/>
      <c r="V87" s="266"/>
      <c r="W87" s="266"/>
      <c r="X87" s="266"/>
      <c r="Y87" s="266"/>
      <c r="Z87" s="266"/>
      <c r="AA87" s="266"/>
      <c r="AB87" s="266"/>
      <c r="AC87" s="266"/>
      <c r="AD87" s="266"/>
      <c r="AE87" s="267"/>
      <c r="AF87" s="272"/>
    </row>
    <row r="88" spans="1:32" ht="17.25" thickBot="1" x14ac:dyDescent="0.35">
      <c r="A88" s="268"/>
      <c r="B88" s="269"/>
      <c r="C88" s="269"/>
      <c r="D88" s="269"/>
      <c r="E88" s="269"/>
      <c r="F88" s="269"/>
      <c r="G88" s="269"/>
      <c r="H88" s="269"/>
      <c r="I88" s="269"/>
      <c r="J88" s="269"/>
      <c r="K88" s="269"/>
      <c r="L88" s="269"/>
      <c r="M88" s="269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269"/>
      <c r="AE88" s="270"/>
      <c r="AF88" s="273"/>
    </row>
    <row r="89" spans="1:32" x14ac:dyDescent="0.3">
      <c r="A89" s="21">
        <f>A6</f>
        <v>1</v>
      </c>
      <c r="B89" s="16">
        <f>B6</f>
        <v>0</v>
      </c>
      <c r="C89" s="16">
        <f>C6</f>
        <v>0</v>
      </c>
      <c r="D89" s="16">
        <f>D6</f>
        <v>0</v>
      </c>
      <c r="E89" s="198">
        <f>E6</f>
        <v>0</v>
      </c>
      <c r="F89" s="17">
        <f>IF(F6="수립",10,0)</f>
        <v>0</v>
      </c>
      <c r="G89" s="17">
        <f>IF(G6&gt;=6,10,IF(G6=5,5,IF(G6&lt;=4,0)))</f>
        <v>0</v>
      </c>
      <c r="H89" s="17">
        <f>IF(H6&gt;=48,10,IF(H6&gt;=40,5,IF(H6&lt;40,0)))</f>
        <v>0</v>
      </c>
      <c r="I89" s="17">
        <f>IF(I6&gt;=40,10,IF(I6&gt;=25,8,IF(I6&gt;=15,5,IF(I6&gt;=8,3,0))))</f>
        <v>0</v>
      </c>
      <c r="J89" s="17">
        <f>IF(J6&gt;=700,10,IF(J6&gt;=600,8,IF(J6&gt;=500,6,IF(J6&gt;=400,4,IF(J6&gt;=200,2,0)))))</f>
        <v>0</v>
      </c>
      <c r="K89" s="17">
        <f>IF(K6&gt;=1,5,0)</f>
        <v>0</v>
      </c>
      <c r="L89" s="17">
        <f>IF(L6="실시",10,0)</f>
        <v>0</v>
      </c>
      <c r="M89" s="17">
        <f>IF(M6&gt;=8,5,IF(M6&gt;=4,3,IF(M6&gt;=1,1,0)))</f>
        <v>0</v>
      </c>
      <c r="N89" s="17">
        <f>IF(N6="관리자+이용자(인터넷 가능)",5,IF(N6="관리자(도서관리프로그램용)",3,0))</f>
        <v>0</v>
      </c>
      <c r="O89" s="17">
        <f>IF(O6&gt;=1000,10,IF(O6&gt;=800,8,IF(O6&gt;=600,6,IF(O6&gt;=300,4,IF(O6&gt;=100,2,0)))))</f>
        <v>0</v>
      </c>
      <c r="P89" s="17">
        <f>IF(P6&gt;=15000,15,IF(P6&gt;=12000,12,IF(P6&gt;=8000,9,IF(P6&gt;=5000,6,IF(P6&gt;=2000,3,0)))))</f>
        <v>0</v>
      </c>
      <c r="Q89" s="17">
        <f>IF(Q6&gt;=8000,15,IF(Q6&gt;=6000,12,IF(Q6&gt;=4000,9,IF(Q6&gt;=2000,6,IF(Q6&gt;=1000,3,0)))))</f>
        <v>0</v>
      </c>
      <c r="R89" s="17">
        <f>IF(R6&gt;=7000,10,IF(R6&gt;=5000,8,IF(R6&gt;=3000,6,IF(R6&gt;=1000,4,IF(R6&gt;=500,2,0)))))</f>
        <v>0</v>
      </c>
      <c r="S89" s="17">
        <f>IF(S6&gt;=6000,10,IF(S6&gt;=4500,8,IF(S6&gt;=2500,6,IF(S6&gt;=1000,4,IF(S6&gt;=500,2,0)))))</f>
        <v>0</v>
      </c>
      <c r="T89" s="17">
        <f>IF(T6="실시",10,0)</f>
        <v>0</v>
      </c>
      <c r="U89" s="17">
        <f>IF(U6&gt;=16,15,IF(U6&gt;=11,12,IF(U6&gt;=6,9,IF(U6&gt;=1,6,0))))</f>
        <v>0</v>
      </c>
      <c r="V89" s="17">
        <f>IF(V6&gt;=60,15,IF(V6&gt;=40,12,IF(V6&gt;=20,9,IF(V6&gt;=1,6,0))))</f>
        <v>0</v>
      </c>
      <c r="W89" s="17">
        <f>IF(W6&gt;=3,10,IF(W6&gt;=2,7,IF(W6&gt;=1,4,0)))</f>
        <v>0</v>
      </c>
      <c r="X89" s="17">
        <f>IF(X6&gt;=25,15,IF(X6&gt;=18,12,IF(X6&gt;=12,9,IF(X6&gt;=6,6,IF(X6&gt;=4,3,0)))))</f>
        <v>0</v>
      </c>
      <c r="Y89" s="17">
        <f>IF(Y6="구성",15,0)</f>
        <v>0</v>
      </c>
      <c r="Z89" s="17">
        <f>IF(Z6&gt;=5,10,IF(Z6&gt;=4,8,IF(Z6&gt;=3,6,IF(Z6&gt;=2,4,IF(Z6&gt;=1,2,0)))))</f>
        <v>0</v>
      </c>
      <c r="AA89" s="35">
        <f>AA6</f>
        <v>0</v>
      </c>
      <c r="AB89" s="35">
        <f>AB6</f>
        <v>0</v>
      </c>
      <c r="AC89" s="35">
        <f>AC6</f>
        <v>0</v>
      </c>
      <c r="AD89" s="35">
        <f>AD6</f>
        <v>0</v>
      </c>
      <c r="AE89" s="35">
        <f>AE6</f>
        <v>0</v>
      </c>
      <c r="AF89" s="18">
        <f t="shared" ref="AF89:AF90" si="0">SUM(F89:AE89)</f>
        <v>0</v>
      </c>
    </row>
    <row r="90" spans="1:32" s="15" customFormat="1" x14ac:dyDescent="0.3">
      <c r="A90" s="21">
        <f>A7</f>
        <v>2</v>
      </c>
      <c r="B90" s="16">
        <f>B7</f>
        <v>0</v>
      </c>
      <c r="C90" s="16">
        <f>C7</f>
        <v>0</v>
      </c>
      <c r="D90" s="16">
        <f>D7</f>
        <v>0</v>
      </c>
      <c r="E90" s="198">
        <f>E7</f>
        <v>0</v>
      </c>
      <c r="F90" s="17">
        <f>IF(F7="수립",10,0)</f>
        <v>0</v>
      </c>
      <c r="G90" s="17">
        <f>IF(G7&gt;=6,10,IF(G7=5,5,IF(G7&lt;=4,0)))</f>
        <v>0</v>
      </c>
      <c r="H90" s="17">
        <f>IF(H7&gt;=48,10,IF(H7&gt;=40,5,IF(H7&lt;40,0)))</f>
        <v>0</v>
      </c>
      <c r="I90" s="17">
        <f>IF(I7&gt;=40,10,IF(I7&gt;=25,8,IF(I7&gt;=15,5,IF(I7&gt;=8,3,0))))</f>
        <v>0</v>
      </c>
      <c r="J90" s="17">
        <f>IF(J7&gt;=700,10,IF(J7&gt;=600,8,IF(J7&gt;=500,6,IF(J7&gt;=400,4,IF(J7&gt;=200,2,0)))))</f>
        <v>0</v>
      </c>
      <c r="K90" s="17">
        <f>IF(K7&gt;=1,5,0)</f>
        <v>0</v>
      </c>
      <c r="L90" s="17">
        <f>IF(L7="실시",10,0)</f>
        <v>0</v>
      </c>
      <c r="M90" s="17">
        <f>IF(M7&gt;=8,5,IF(M7&gt;=4,3,IF(M7&gt;=1,1,0)))</f>
        <v>0</v>
      </c>
      <c r="N90" s="17">
        <f t="shared" ref="N90:N153" si="1">IF(N7="관리자+이용자(인터넷 가능)",5,IF(N7="관리자(도서관리프로그램용)",3,0))</f>
        <v>0</v>
      </c>
      <c r="O90" s="17">
        <f>IF(O7&gt;=1000,10,IF(O7&gt;=800,8,IF(O7&gt;=600,6,IF(O7&gt;=300,4,IF(O7&gt;=100,2,0)))))</f>
        <v>0</v>
      </c>
      <c r="P90" s="17">
        <f>IF(P7&gt;=15000,15,IF(P7&gt;=12000,12,IF(P7&gt;=8000,9,IF(P7&gt;=5000,6,IF(P7&gt;=2000,3,0)))))</f>
        <v>0</v>
      </c>
      <c r="Q90" s="17">
        <f>IF(Q7&gt;=8000,15,IF(Q7&gt;=6000,12,IF(Q7&gt;=4000,9,IF(Q7&gt;=2000,6,IF(Q7&gt;=1000,3,0)))))</f>
        <v>0</v>
      </c>
      <c r="R90" s="17">
        <f>IF(R7&gt;=7000,10,IF(R7&gt;=5000,8,IF(R7&gt;=3000,6,IF(R7&gt;=1000,4,IF(R7&gt;=500,2,0)))))</f>
        <v>0</v>
      </c>
      <c r="S90" s="17">
        <f>IF(S7&gt;=6000,10,IF(S7&gt;=4500,8,IF(S7&gt;=2500,6,IF(S7&gt;=1000,4,IF(S7&gt;=500,2,0)))))</f>
        <v>0</v>
      </c>
      <c r="T90" s="17">
        <f>IF(T7="실시",10,0)</f>
        <v>0</v>
      </c>
      <c r="U90" s="17">
        <f>IF(U7&gt;=16,15,IF(U7&gt;=11,12,IF(U7&gt;=6,9,IF(U7&gt;=1,6,0))))</f>
        <v>0</v>
      </c>
      <c r="V90" s="17">
        <f>IF(V7&gt;=60,15,IF(V7&gt;=40,12,IF(V7&gt;=20,9,IF(V7&gt;=1,6,0))))</f>
        <v>0</v>
      </c>
      <c r="W90" s="17">
        <f>IF(W7&gt;=3,10,IF(W7&gt;=2,7,IF(W7&gt;=1,4,0)))</f>
        <v>0</v>
      </c>
      <c r="X90" s="17">
        <f>IF(X7&gt;=25,15,IF(X7&gt;=18,12,IF(X7&gt;=12,9,IF(X7&gt;=6,6,IF(X7&gt;=4,3,0)))))</f>
        <v>0</v>
      </c>
      <c r="Y90" s="17">
        <f>IF(Y7="구성",15,0)</f>
        <v>0</v>
      </c>
      <c r="Z90" s="17">
        <f>IF(Z7&gt;=5,10,IF(Z7&gt;=4,8,IF(Z7&gt;=3,6,IF(Z7&gt;=2,4,IF(Z7&gt;=1,2,0)))))</f>
        <v>0</v>
      </c>
      <c r="AA90" s="35">
        <f>AA7</f>
        <v>0</v>
      </c>
      <c r="AB90" s="35">
        <f>AB7</f>
        <v>0</v>
      </c>
      <c r="AC90" s="35">
        <f>AC7</f>
        <v>0</v>
      </c>
      <c r="AD90" s="35">
        <f>AD7</f>
        <v>0</v>
      </c>
      <c r="AE90" s="35">
        <f>AE7</f>
        <v>0</v>
      </c>
      <c r="AF90" s="18">
        <f t="shared" si="0"/>
        <v>0</v>
      </c>
    </row>
    <row r="91" spans="1:32" x14ac:dyDescent="0.3">
      <c r="A91" s="21">
        <f>A8</f>
        <v>3</v>
      </c>
      <c r="B91" s="16">
        <f>B8</f>
        <v>0</v>
      </c>
      <c r="C91" s="16">
        <f>C8</f>
        <v>0</v>
      </c>
      <c r="D91" s="16">
        <f>D8</f>
        <v>0</v>
      </c>
      <c r="E91" s="198">
        <f t="shared" ref="E91:E154" si="2">E8</f>
        <v>0</v>
      </c>
      <c r="F91" s="17">
        <f>IF(F8="수립",10,0)</f>
        <v>0</v>
      </c>
      <c r="G91" s="17">
        <f>IF(G8&gt;=6,10,IF(G8=5,5,IF(G8&lt;=4,0)))</f>
        <v>0</v>
      </c>
      <c r="H91" s="17">
        <f>IF(H8&gt;=48,10,IF(H8&gt;=40,5,IF(H8&lt;40,0)))</f>
        <v>0</v>
      </c>
      <c r="I91" s="17">
        <f>IF(I8&gt;=40,10,IF(I8&gt;=25,8,IF(I8&gt;=15,5,IF(I8&gt;=8,3,0))))</f>
        <v>0</v>
      </c>
      <c r="J91" s="17">
        <f>IF(J8&gt;=700,10,IF(J8&gt;=600,8,IF(J8&gt;=500,6,IF(J8&gt;=400,4,IF(J8&gt;=200,2,0)))))</f>
        <v>0</v>
      </c>
      <c r="K91" s="17">
        <f>IF(K8&gt;=1,5,0)</f>
        <v>0</v>
      </c>
      <c r="L91" s="17">
        <f>IF(L8="실시",10,0)</f>
        <v>0</v>
      </c>
      <c r="M91" s="17">
        <f>IF(M8&gt;=8,5,IF(M8&gt;=4,3,IF(M8&gt;=1,1,0)))</f>
        <v>0</v>
      </c>
      <c r="N91" s="17">
        <f t="shared" si="1"/>
        <v>0</v>
      </c>
      <c r="O91" s="17">
        <f>IF(O8&gt;=1000,10,IF(O8&gt;=800,8,IF(O8&gt;=600,6,IF(O8&gt;=300,4,IF(O8&gt;=100,2,0)))))</f>
        <v>0</v>
      </c>
      <c r="P91" s="17">
        <f>IF(P8&gt;=15000,15,IF(P8&gt;=12000,12,IF(P8&gt;=8000,9,IF(P8&gt;=5000,6,IF(P8&gt;=2000,3,0)))))</f>
        <v>0</v>
      </c>
      <c r="Q91" s="17">
        <f>IF(Q8&gt;=8000,15,IF(Q8&gt;=6000,12,IF(Q8&gt;=4000,9,IF(Q8&gt;=2000,6,IF(Q8&gt;=1000,3,0)))))</f>
        <v>0</v>
      </c>
      <c r="R91" s="17">
        <f>IF(R8&gt;=7000,10,IF(R8&gt;=5000,8,IF(R8&gt;=3000,6,IF(R8&gt;=1000,4,IF(R8&gt;=500,2,0)))))</f>
        <v>0</v>
      </c>
      <c r="S91" s="17">
        <f>IF(S8&gt;=6000,10,IF(S8&gt;=4500,8,IF(S8&gt;=2500,6,IF(S8&gt;=1000,4,IF(S8&gt;=500,2,0)))))</f>
        <v>0</v>
      </c>
      <c r="T91" s="17">
        <f>IF(T8="실시",10,0)</f>
        <v>0</v>
      </c>
      <c r="U91" s="17">
        <f>IF(U8&gt;=16,15,IF(U8&gt;=11,12,IF(U8&gt;=6,9,IF(U8&gt;=1,6,0))))</f>
        <v>0</v>
      </c>
      <c r="V91" s="17">
        <f>IF(V8&gt;=60,15,IF(V8&gt;=40,12,IF(V8&gt;=20,9,IF(V8&gt;=1,6,0))))</f>
        <v>0</v>
      </c>
      <c r="W91" s="17">
        <f>IF(W8&gt;=3,10,IF(W8&gt;=2,7,IF(W8&gt;=1,4,0)))</f>
        <v>0</v>
      </c>
      <c r="X91" s="17">
        <f>IF(X8&gt;=25,15,IF(X8&gt;=18,12,IF(X8&gt;=12,9,IF(X8&gt;=6,6,IF(X8&gt;=4,3,0)))))</f>
        <v>0</v>
      </c>
      <c r="Y91" s="17">
        <f>IF(Y8="구성",15,0)</f>
        <v>0</v>
      </c>
      <c r="Z91" s="17">
        <f>IF(Z8&gt;=5,10,IF(Z8&gt;=4,8,IF(Z8&gt;=3,6,IF(Z8&gt;=2,4,IF(Z8&gt;=1,2,0)))))</f>
        <v>0</v>
      </c>
      <c r="AA91" s="35">
        <f>AA8</f>
        <v>0</v>
      </c>
      <c r="AB91" s="35">
        <f>AB8</f>
        <v>0</v>
      </c>
      <c r="AC91" s="35">
        <f>AC8</f>
        <v>0</v>
      </c>
      <c r="AD91" s="35">
        <f>AD8</f>
        <v>0</v>
      </c>
      <c r="AE91" s="35">
        <f>AE8</f>
        <v>0</v>
      </c>
      <c r="AF91" s="18">
        <f t="shared" ref="AF91:AF154" si="3">SUM(F91:AE91)</f>
        <v>0</v>
      </c>
    </row>
    <row r="92" spans="1:32" x14ac:dyDescent="0.3">
      <c r="A92" s="21">
        <f>A9</f>
        <v>4</v>
      </c>
      <c r="B92" s="16">
        <f>B9</f>
        <v>0</v>
      </c>
      <c r="C92" s="16">
        <f>C9</f>
        <v>0</v>
      </c>
      <c r="D92" s="16">
        <f>D9</f>
        <v>0</v>
      </c>
      <c r="E92" s="198">
        <f t="shared" si="2"/>
        <v>0</v>
      </c>
      <c r="F92" s="17">
        <f>IF(F9="수립",10,0)</f>
        <v>0</v>
      </c>
      <c r="G92" s="17">
        <f>IF(G9&gt;=6,10,IF(G9=5,5,IF(G9&lt;=4,0)))</f>
        <v>0</v>
      </c>
      <c r="H92" s="17">
        <f>IF(H9&gt;=48,10,IF(H9&gt;=40,5,IF(H9&lt;40,0)))</f>
        <v>0</v>
      </c>
      <c r="I92" s="17">
        <f>IF(I9&gt;=40,10,IF(I9&gt;=25,8,IF(I9&gt;=15,5,IF(I9&gt;=8,3,0))))</f>
        <v>0</v>
      </c>
      <c r="J92" s="17">
        <f>IF(J9&gt;=700,10,IF(J9&gt;=600,8,IF(J9&gt;=500,6,IF(J9&gt;=400,4,IF(J9&gt;=200,2,0)))))</f>
        <v>0</v>
      </c>
      <c r="K92" s="17">
        <f>IF(K9&gt;=1,5,0)</f>
        <v>0</v>
      </c>
      <c r="L92" s="17">
        <f>IF(L9="실시",10,0)</f>
        <v>0</v>
      </c>
      <c r="M92" s="17">
        <f>IF(M9&gt;=8,5,IF(M9&gt;=4,3,IF(M9&gt;=1,1,0)))</f>
        <v>0</v>
      </c>
      <c r="N92" s="17">
        <f t="shared" si="1"/>
        <v>0</v>
      </c>
      <c r="O92" s="17">
        <f>IF(O9&gt;=1000,10,IF(O9&gt;=800,8,IF(O9&gt;=600,6,IF(O9&gt;=300,4,IF(O9&gt;=100,2,0)))))</f>
        <v>0</v>
      </c>
      <c r="P92" s="17">
        <f>IF(P9&gt;=15000,15,IF(P9&gt;=12000,12,IF(P9&gt;=8000,9,IF(P9&gt;=5000,6,IF(P9&gt;=2000,3,0)))))</f>
        <v>0</v>
      </c>
      <c r="Q92" s="17">
        <f>IF(Q9&gt;=8000,15,IF(Q9&gt;=6000,12,IF(Q9&gt;=4000,9,IF(Q9&gt;=2000,6,IF(Q9&gt;=1000,3,0)))))</f>
        <v>0</v>
      </c>
      <c r="R92" s="17">
        <f>IF(R9&gt;=7000,10,IF(R9&gt;=5000,8,IF(R9&gt;=3000,6,IF(R9&gt;=1000,4,IF(R9&gt;=500,2,0)))))</f>
        <v>0</v>
      </c>
      <c r="S92" s="17">
        <f>IF(S9&gt;=6000,10,IF(S9&gt;=4500,8,IF(S9&gt;=2500,6,IF(S9&gt;=1000,4,IF(S9&gt;=500,2,0)))))</f>
        <v>0</v>
      </c>
      <c r="T92" s="17">
        <f>IF(T9="실시",10,0)</f>
        <v>0</v>
      </c>
      <c r="U92" s="17">
        <f>IF(U9&gt;=16,15,IF(U9&gt;=11,12,IF(U9&gt;=6,9,IF(U9&gt;=1,6,0))))</f>
        <v>0</v>
      </c>
      <c r="V92" s="17">
        <f>IF(V9&gt;=60,15,IF(V9&gt;=40,12,IF(V9&gt;=20,9,IF(V9&gt;=1,6,0))))</f>
        <v>0</v>
      </c>
      <c r="W92" s="17">
        <f>IF(W9&gt;=3,10,IF(W9&gt;=2,7,IF(W9&gt;=1,4,0)))</f>
        <v>0</v>
      </c>
      <c r="X92" s="17">
        <f>IF(X9&gt;=25,15,IF(X9&gt;=18,12,IF(X9&gt;=12,9,IF(X9&gt;=6,6,IF(X9&gt;=4,3,0)))))</f>
        <v>0</v>
      </c>
      <c r="Y92" s="17">
        <f>IF(Y9="구성",15,0)</f>
        <v>0</v>
      </c>
      <c r="Z92" s="17">
        <f>IF(Z9&gt;=5,10,IF(Z9&gt;=4,8,IF(Z9&gt;=3,6,IF(Z9&gt;=2,4,IF(Z9&gt;=1,2,0)))))</f>
        <v>0</v>
      </c>
      <c r="AA92" s="35">
        <f>AA9</f>
        <v>0</v>
      </c>
      <c r="AB92" s="35">
        <f>AB9</f>
        <v>0</v>
      </c>
      <c r="AC92" s="35">
        <f>AC9</f>
        <v>0</v>
      </c>
      <c r="AD92" s="35">
        <f>AD9</f>
        <v>0</v>
      </c>
      <c r="AE92" s="35">
        <f>AE9</f>
        <v>0</v>
      </c>
      <c r="AF92" s="18">
        <f t="shared" si="3"/>
        <v>0</v>
      </c>
    </row>
    <row r="93" spans="1:32" x14ac:dyDescent="0.3">
      <c r="A93" s="21">
        <f>A10</f>
        <v>5</v>
      </c>
      <c r="B93" s="16">
        <f>B10</f>
        <v>0</v>
      </c>
      <c r="C93" s="16">
        <f>C10</f>
        <v>0</v>
      </c>
      <c r="D93" s="16">
        <f>D10</f>
        <v>0</v>
      </c>
      <c r="E93" s="198">
        <f t="shared" si="2"/>
        <v>0</v>
      </c>
      <c r="F93" s="17">
        <f>IF(F10="수립",10,0)</f>
        <v>0</v>
      </c>
      <c r="G93" s="17">
        <f>IF(G10&gt;=6,10,IF(G10=5,5,IF(G10&lt;=4,0)))</f>
        <v>0</v>
      </c>
      <c r="H93" s="17">
        <f>IF(H10&gt;=48,10,IF(H10&gt;=40,5,IF(H10&lt;40,0)))</f>
        <v>0</v>
      </c>
      <c r="I93" s="17">
        <f>IF(I10&gt;=40,10,IF(I10&gt;=25,8,IF(I10&gt;=15,5,IF(I10&gt;=8,3,0))))</f>
        <v>0</v>
      </c>
      <c r="J93" s="17">
        <f>IF(J10&gt;=700,10,IF(J10&gt;=600,8,IF(J10&gt;=500,6,IF(J10&gt;=400,4,IF(J10&gt;=200,2,0)))))</f>
        <v>0</v>
      </c>
      <c r="K93" s="17">
        <f>IF(K10&gt;=1,5,0)</f>
        <v>0</v>
      </c>
      <c r="L93" s="17">
        <f>IF(L10="실시",10,0)</f>
        <v>0</v>
      </c>
      <c r="M93" s="17">
        <f>IF(M10&gt;=8,5,IF(M10&gt;=4,3,IF(M10&gt;=1,1,0)))</f>
        <v>0</v>
      </c>
      <c r="N93" s="17">
        <f t="shared" si="1"/>
        <v>0</v>
      </c>
      <c r="O93" s="17">
        <f>IF(O10&gt;=1000,10,IF(O10&gt;=800,8,IF(O10&gt;=600,6,IF(O10&gt;=300,4,IF(O10&gt;=100,2,0)))))</f>
        <v>0</v>
      </c>
      <c r="P93" s="17">
        <f>IF(P10&gt;=15000,15,IF(P10&gt;=12000,12,IF(P10&gt;=8000,9,IF(P10&gt;=5000,6,IF(P10&gt;=2000,3,0)))))</f>
        <v>0</v>
      </c>
      <c r="Q93" s="17">
        <f>IF(Q10&gt;=8000,15,IF(Q10&gt;=6000,12,IF(Q10&gt;=4000,9,IF(Q10&gt;=2000,6,IF(Q10&gt;=1000,3,0)))))</f>
        <v>0</v>
      </c>
      <c r="R93" s="17">
        <f>IF(R10&gt;=7000,10,IF(R10&gt;=5000,8,IF(R10&gt;=3000,6,IF(R10&gt;=1000,4,IF(R10&gt;=500,2,0)))))</f>
        <v>0</v>
      </c>
      <c r="S93" s="17">
        <f>IF(S10&gt;=6000,10,IF(S10&gt;=4500,8,IF(S10&gt;=2500,6,IF(S10&gt;=1000,4,IF(S10&gt;=500,2,0)))))</f>
        <v>0</v>
      </c>
      <c r="T93" s="17">
        <f>IF(T10="실시",10,0)</f>
        <v>0</v>
      </c>
      <c r="U93" s="17">
        <f>IF(U10&gt;=16,15,IF(U10&gt;=11,12,IF(U10&gt;=6,9,IF(U10&gt;=1,6,0))))</f>
        <v>0</v>
      </c>
      <c r="V93" s="17">
        <f>IF(V10&gt;=60,15,IF(V10&gt;=40,12,IF(V10&gt;=20,9,IF(V10&gt;=1,6,0))))</f>
        <v>0</v>
      </c>
      <c r="W93" s="17">
        <f>IF(W10&gt;=3,10,IF(W10&gt;=2,7,IF(W10&gt;=1,4,0)))</f>
        <v>0</v>
      </c>
      <c r="X93" s="17">
        <f>IF(X10&gt;=25,15,IF(X10&gt;=18,12,IF(X10&gt;=12,9,IF(X10&gt;=6,6,IF(X10&gt;=4,3,0)))))</f>
        <v>0</v>
      </c>
      <c r="Y93" s="17">
        <f>IF(Y10="구성",15,0)</f>
        <v>0</v>
      </c>
      <c r="Z93" s="17">
        <f>IF(Z10&gt;=5,10,IF(Z10&gt;=4,8,IF(Z10&gt;=3,6,IF(Z10&gt;=2,4,IF(Z10&gt;=1,2,0)))))</f>
        <v>0</v>
      </c>
      <c r="AA93" s="35">
        <f>AA10</f>
        <v>0</v>
      </c>
      <c r="AB93" s="35">
        <f>AB10</f>
        <v>0</v>
      </c>
      <c r="AC93" s="35">
        <f>AC10</f>
        <v>0</v>
      </c>
      <c r="AD93" s="35">
        <f>AD10</f>
        <v>0</v>
      </c>
      <c r="AE93" s="35">
        <f>AE10</f>
        <v>0</v>
      </c>
      <c r="AF93" s="18">
        <f t="shared" si="3"/>
        <v>0</v>
      </c>
    </row>
    <row r="94" spans="1:32" x14ac:dyDescent="0.3">
      <c r="A94" s="21">
        <f>A11</f>
        <v>6</v>
      </c>
      <c r="B94" s="16">
        <f>B11</f>
        <v>0</v>
      </c>
      <c r="C94" s="16">
        <f>C11</f>
        <v>0</v>
      </c>
      <c r="D94" s="16">
        <f>D11</f>
        <v>0</v>
      </c>
      <c r="E94" s="198">
        <f t="shared" si="2"/>
        <v>0</v>
      </c>
      <c r="F94" s="17">
        <f>IF(F11="수립",10,0)</f>
        <v>0</v>
      </c>
      <c r="G94" s="17">
        <f>IF(G11&gt;=6,10,IF(G11=5,5,IF(G11&lt;=4,0)))</f>
        <v>0</v>
      </c>
      <c r="H94" s="17">
        <f>IF(H11&gt;=48,10,IF(H11&gt;=40,5,IF(H11&lt;40,0)))</f>
        <v>0</v>
      </c>
      <c r="I94" s="17">
        <f>IF(I11&gt;=40,10,IF(I11&gt;=25,8,IF(I11&gt;=15,5,IF(I11&gt;=8,3,0))))</f>
        <v>0</v>
      </c>
      <c r="J94" s="17">
        <f>IF(J11&gt;=700,10,IF(J11&gt;=600,8,IF(J11&gt;=500,6,IF(J11&gt;=400,4,IF(J11&gt;=200,2,0)))))</f>
        <v>0</v>
      </c>
      <c r="K94" s="17">
        <f>IF(K11&gt;=1,5,0)</f>
        <v>0</v>
      </c>
      <c r="L94" s="17">
        <f>IF(L11="실시",10,0)</f>
        <v>0</v>
      </c>
      <c r="M94" s="17">
        <f>IF(M11&gt;=8,5,IF(M11&gt;=4,3,IF(M11&gt;=1,1,0)))</f>
        <v>0</v>
      </c>
      <c r="N94" s="17">
        <f t="shared" si="1"/>
        <v>0</v>
      </c>
      <c r="O94" s="17">
        <f>IF(O11&gt;=1000,10,IF(O11&gt;=800,8,IF(O11&gt;=600,6,IF(O11&gt;=300,4,IF(O11&gt;=100,2,0)))))</f>
        <v>0</v>
      </c>
      <c r="P94" s="17">
        <f>IF(P11&gt;=15000,15,IF(P11&gt;=12000,12,IF(P11&gt;=8000,9,IF(P11&gt;=5000,6,IF(P11&gt;=2000,3,0)))))</f>
        <v>0</v>
      </c>
      <c r="Q94" s="17">
        <f>IF(Q11&gt;=8000,15,IF(Q11&gt;=6000,12,IF(Q11&gt;=4000,9,IF(Q11&gt;=2000,6,IF(Q11&gt;=1000,3,0)))))</f>
        <v>0</v>
      </c>
      <c r="R94" s="17">
        <f>IF(R11&gt;=7000,10,IF(R11&gt;=5000,8,IF(R11&gt;=3000,6,IF(R11&gt;=1000,4,IF(R11&gt;=500,2,0)))))</f>
        <v>0</v>
      </c>
      <c r="S94" s="17">
        <f>IF(S11&gt;=6000,10,IF(S11&gt;=4500,8,IF(S11&gt;=2500,6,IF(S11&gt;=1000,4,IF(S11&gt;=500,2,0)))))</f>
        <v>0</v>
      </c>
      <c r="T94" s="17">
        <f>IF(T11="실시",10,0)</f>
        <v>0</v>
      </c>
      <c r="U94" s="17">
        <f>IF(U11&gt;=16,15,IF(U11&gt;=11,12,IF(U11&gt;=6,9,IF(U11&gt;=1,6,0))))</f>
        <v>0</v>
      </c>
      <c r="V94" s="17">
        <f>IF(V11&gt;=60,15,IF(V11&gt;=40,12,IF(V11&gt;=20,9,IF(V11&gt;=1,6,0))))</f>
        <v>0</v>
      </c>
      <c r="W94" s="17">
        <f>IF(W11&gt;=3,10,IF(W11&gt;=2,7,IF(W11&gt;=1,4,0)))</f>
        <v>0</v>
      </c>
      <c r="X94" s="17">
        <f>IF(X11&gt;=25,15,IF(X11&gt;=18,12,IF(X11&gt;=12,9,IF(X11&gt;=6,6,IF(X11&gt;=4,3,0)))))</f>
        <v>0</v>
      </c>
      <c r="Y94" s="17">
        <f>IF(Y11="구성",15,0)</f>
        <v>0</v>
      </c>
      <c r="Z94" s="17">
        <f>IF(Z11&gt;=5,10,IF(Z11&gt;=4,8,IF(Z11&gt;=3,6,IF(Z11&gt;=2,4,IF(Z11&gt;=1,2,0)))))</f>
        <v>0</v>
      </c>
      <c r="AA94" s="35">
        <f>AA11</f>
        <v>0</v>
      </c>
      <c r="AB94" s="35">
        <f>AB11</f>
        <v>0</v>
      </c>
      <c r="AC94" s="35">
        <f>AC11</f>
        <v>0</v>
      </c>
      <c r="AD94" s="35">
        <f>AD11</f>
        <v>0</v>
      </c>
      <c r="AE94" s="35">
        <f>AE11</f>
        <v>0</v>
      </c>
      <c r="AF94" s="18">
        <f t="shared" si="3"/>
        <v>0</v>
      </c>
    </row>
    <row r="95" spans="1:32" x14ac:dyDescent="0.3">
      <c r="A95" s="21">
        <f>A12</f>
        <v>7</v>
      </c>
      <c r="B95" s="16">
        <f>B12</f>
        <v>0</v>
      </c>
      <c r="C95" s="16">
        <f>C12</f>
        <v>0</v>
      </c>
      <c r="D95" s="16">
        <f>D12</f>
        <v>0</v>
      </c>
      <c r="E95" s="198">
        <f t="shared" si="2"/>
        <v>0</v>
      </c>
      <c r="F95" s="17">
        <f>IF(F12="수립",10,0)</f>
        <v>0</v>
      </c>
      <c r="G95" s="17">
        <f>IF(G12&gt;=6,10,IF(G12=5,5,IF(G12&lt;=4,0)))</f>
        <v>0</v>
      </c>
      <c r="H95" s="17">
        <f>IF(H12&gt;=48,10,IF(H12&gt;=40,5,IF(H12&lt;40,0)))</f>
        <v>0</v>
      </c>
      <c r="I95" s="17">
        <f>IF(I12&gt;=40,10,IF(I12&gt;=25,8,IF(I12&gt;=15,5,IF(I12&gt;=8,3,0))))</f>
        <v>0</v>
      </c>
      <c r="J95" s="17">
        <f>IF(J12&gt;=700,10,IF(J12&gt;=600,8,IF(J12&gt;=500,6,IF(J12&gt;=400,4,IF(J12&gt;=200,2,0)))))</f>
        <v>0</v>
      </c>
      <c r="K95" s="17">
        <f>IF(K12&gt;=1,5,0)</f>
        <v>0</v>
      </c>
      <c r="L95" s="17">
        <f>IF(L12="실시",10,0)</f>
        <v>0</v>
      </c>
      <c r="M95" s="17">
        <f>IF(M12&gt;=8,5,IF(M12&gt;=4,3,IF(M12&gt;=1,1,0)))</f>
        <v>0</v>
      </c>
      <c r="N95" s="17">
        <f t="shared" si="1"/>
        <v>0</v>
      </c>
      <c r="O95" s="17">
        <f>IF(O12&gt;=1000,10,IF(O12&gt;=800,8,IF(O12&gt;=600,6,IF(O12&gt;=300,4,IF(O12&gt;=100,2,0)))))</f>
        <v>0</v>
      </c>
      <c r="P95" s="17">
        <f>IF(P12&gt;=15000,15,IF(P12&gt;=12000,12,IF(P12&gt;=8000,9,IF(P12&gt;=5000,6,IF(P12&gt;=2000,3,0)))))</f>
        <v>0</v>
      </c>
      <c r="Q95" s="17">
        <f>IF(Q12&gt;=8000,15,IF(Q12&gt;=6000,12,IF(Q12&gt;=4000,9,IF(Q12&gt;=2000,6,IF(Q12&gt;=1000,3,0)))))</f>
        <v>0</v>
      </c>
      <c r="R95" s="17">
        <f>IF(R12&gt;=7000,10,IF(R12&gt;=5000,8,IF(R12&gt;=3000,6,IF(R12&gt;=1000,4,IF(R12&gt;=500,2,0)))))</f>
        <v>0</v>
      </c>
      <c r="S95" s="17">
        <f>IF(S12&gt;=6000,10,IF(S12&gt;=4500,8,IF(S12&gt;=2500,6,IF(S12&gt;=1000,4,IF(S12&gt;=500,2,0)))))</f>
        <v>0</v>
      </c>
      <c r="T95" s="17">
        <f>IF(T12="실시",10,0)</f>
        <v>0</v>
      </c>
      <c r="U95" s="17">
        <f>IF(U12&gt;=16,15,IF(U12&gt;=11,12,IF(U12&gt;=6,9,IF(U12&gt;=1,6,0))))</f>
        <v>0</v>
      </c>
      <c r="V95" s="17">
        <f>IF(V12&gt;=60,15,IF(V12&gt;=40,12,IF(V12&gt;=20,9,IF(V12&gt;=1,6,0))))</f>
        <v>0</v>
      </c>
      <c r="W95" s="17">
        <f>IF(W12&gt;=3,10,IF(W12&gt;=2,7,IF(W12&gt;=1,4,0)))</f>
        <v>0</v>
      </c>
      <c r="X95" s="17">
        <f>IF(X12&gt;=25,15,IF(X12&gt;=18,12,IF(X12&gt;=12,9,IF(X12&gt;=6,6,IF(X12&gt;=4,3,0)))))</f>
        <v>0</v>
      </c>
      <c r="Y95" s="17">
        <f>IF(Y12="구성",15,0)</f>
        <v>0</v>
      </c>
      <c r="Z95" s="17">
        <f>IF(Z12&gt;=5,10,IF(Z12&gt;=4,8,IF(Z12&gt;=3,6,IF(Z12&gt;=2,4,IF(Z12&gt;=1,2,0)))))</f>
        <v>0</v>
      </c>
      <c r="AA95" s="35">
        <f>AA12</f>
        <v>0</v>
      </c>
      <c r="AB95" s="35">
        <f>AB12</f>
        <v>0</v>
      </c>
      <c r="AC95" s="35">
        <f>AC12</f>
        <v>0</v>
      </c>
      <c r="AD95" s="35">
        <f>AD12</f>
        <v>0</v>
      </c>
      <c r="AE95" s="35">
        <f>AE12</f>
        <v>0</v>
      </c>
      <c r="AF95" s="18">
        <f t="shared" si="3"/>
        <v>0</v>
      </c>
    </row>
    <row r="96" spans="1:32" x14ac:dyDescent="0.3">
      <c r="A96" s="21">
        <f>A13</f>
        <v>8</v>
      </c>
      <c r="B96" s="16">
        <f>B13</f>
        <v>0</v>
      </c>
      <c r="C96" s="16">
        <f>C13</f>
        <v>0</v>
      </c>
      <c r="D96" s="16">
        <f>D13</f>
        <v>0</v>
      </c>
      <c r="E96" s="198">
        <f t="shared" si="2"/>
        <v>0</v>
      </c>
      <c r="F96" s="17">
        <f>IF(F13="수립",10,0)</f>
        <v>0</v>
      </c>
      <c r="G96" s="17">
        <f>IF(G13&gt;=6,10,IF(G13=5,5,IF(G13&lt;=4,0)))</f>
        <v>0</v>
      </c>
      <c r="H96" s="17">
        <f>IF(H13&gt;=48,10,IF(H13&gt;=40,5,IF(H13&lt;40,0)))</f>
        <v>0</v>
      </c>
      <c r="I96" s="17">
        <f>IF(I13&gt;=40,10,IF(I13&gt;=25,8,IF(I13&gt;=15,5,IF(I13&gt;=8,3,0))))</f>
        <v>0</v>
      </c>
      <c r="J96" s="17">
        <f>IF(J13&gt;=700,10,IF(J13&gt;=600,8,IF(J13&gt;=500,6,IF(J13&gt;=400,4,IF(J13&gt;=200,2,0)))))</f>
        <v>0</v>
      </c>
      <c r="K96" s="17">
        <f>IF(K13&gt;=1,5,0)</f>
        <v>0</v>
      </c>
      <c r="L96" s="17">
        <f>IF(L13="실시",10,0)</f>
        <v>0</v>
      </c>
      <c r="M96" s="17">
        <f>IF(M13&gt;=8,5,IF(M13&gt;=4,3,IF(M13&gt;=1,1,0)))</f>
        <v>0</v>
      </c>
      <c r="N96" s="17">
        <f t="shared" si="1"/>
        <v>0</v>
      </c>
      <c r="O96" s="17">
        <f>IF(O13&gt;=1000,10,IF(O13&gt;=800,8,IF(O13&gt;=600,6,IF(O13&gt;=300,4,IF(O13&gt;=100,2,0)))))</f>
        <v>0</v>
      </c>
      <c r="P96" s="17">
        <f>IF(P13&gt;=15000,15,IF(P13&gt;=12000,12,IF(P13&gt;=8000,9,IF(P13&gt;=5000,6,IF(P13&gt;=2000,3,0)))))</f>
        <v>0</v>
      </c>
      <c r="Q96" s="17">
        <f>IF(Q13&gt;=8000,15,IF(Q13&gt;=6000,12,IF(Q13&gt;=4000,9,IF(Q13&gt;=2000,6,IF(Q13&gt;=1000,3,0)))))</f>
        <v>0</v>
      </c>
      <c r="R96" s="17">
        <f>IF(R13&gt;=7000,10,IF(R13&gt;=5000,8,IF(R13&gt;=3000,6,IF(R13&gt;=1000,4,IF(R13&gt;=500,2,0)))))</f>
        <v>0</v>
      </c>
      <c r="S96" s="17">
        <f>IF(S13&gt;=6000,10,IF(S13&gt;=4500,8,IF(S13&gt;=2500,6,IF(S13&gt;=1000,4,IF(S13&gt;=500,2,0)))))</f>
        <v>0</v>
      </c>
      <c r="T96" s="17">
        <f>IF(T13="실시",10,0)</f>
        <v>0</v>
      </c>
      <c r="U96" s="17">
        <f>IF(U13&gt;=16,15,IF(U13&gt;=11,12,IF(U13&gt;=6,9,IF(U13&gt;=1,6,0))))</f>
        <v>0</v>
      </c>
      <c r="V96" s="17">
        <f>IF(V13&gt;=60,15,IF(V13&gt;=40,12,IF(V13&gt;=20,9,IF(V13&gt;=1,6,0))))</f>
        <v>0</v>
      </c>
      <c r="W96" s="17">
        <f>IF(W13&gt;=3,10,IF(W13&gt;=2,7,IF(W13&gt;=1,4,0)))</f>
        <v>0</v>
      </c>
      <c r="X96" s="17">
        <f>IF(X13&gt;=25,15,IF(X13&gt;=18,12,IF(X13&gt;=12,9,IF(X13&gt;=6,6,IF(X13&gt;=4,3,0)))))</f>
        <v>0</v>
      </c>
      <c r="Y96" s="17">
        <f>IF(Y13="구성",15,0)</f>
        <v>0</v>
      </c>
      <c r="Z96" s="17">
        <f>IF(Z13&gt;=5,10,IF(Z13&gt;=4,8,IF(Z13&gt;=3,6,IF(Z13&gt;=2,4,IF(Z13&gt;=1,2,0)))))</f>
        <v>0</v>
      </c>
      <c r="AA96" s="35">
        <f>AA13</f>
        <v>0</v>
      </c>
      <c r="AB96" s="35">
        <f>AB13</f>
        <v>0</v>
      </c>
      <c r="AC96" s="35">
        <f>AC13</f>
        <v>0</v>
      </c>
      <c r="AD96" s="35">
        <f>AD13</f>
        <v>0</v>
      </c>
      <c r="AE96" s="35">
        <f>AE13</f>
        <v>0</v>
      </c>
      <c r="AF96" s="18">
        <f t="shared" si="3"/>
        <v>0</v>
      </c>
    </row>
    <row r="97" spans="1:32" x14ac:dyDescent="0.3">
      <c r="A97" s="21">
        <f>A14</f>
        <v>9</v>
      </c>
      <c r="B97" s="16">
        <f>B14</f>
        <v>0</v>
      </c>
      <c r="C97" s="16">
        <f>C14</f>
        <v>0</v>
      </c>
      <c r="D97" s="16">
        <f>D14</f>
        <v>0</v>
      </c>
      <c r="E97" s="198">
        <f t="shared" si="2"/>
        <v>0</v>
      </c>
      <c r="F97" s="17">
        <f>IF(F14="수립",10,0)</f>
        <v>0</v>
      </c>
      <c r="G97" s="17">
        <f>IF(G14&gt;=6,10,IF(G14=5,5,IF(G14&lt;=4,0)))</f>
        <v>0</v>
      </c>
      <c r="H97" s="17">
        <f>IF(H14&gt;=48,10,IF(H14&gt;=40,5,IF(H14&lt;40,0)))</f>
        <v>0</v>
      </c>
      <c r="I97" s="17">
        <f>IF(I14&gt;=40,10,IF(I14&gt;=25,8,IF(I14&gt;=15,5,IF(I14&gt;=8,3,0))))</f>
        <v>0</v>
      </c>
      <c r="J97" s="17">
        <f>IF(J14&gt;=700,10,IF(J14&gt;=600,8,IF(J14&gt;=500,6,IF(J14&gt;=400,4,IF(J14&gt;=200,2,0)))))</f>
        <v>0</v>
      </c>
      <c r="K97" s="17">
        <f>IF(K14&gt;=1,5,0)</f>
        <v>0</v>
      </c>
      <c r="L97" s="17">
        <f>IF(L14="실시",10,0)</f>
        <v>0</v>
      </c>
      <c r="M97" s="17">
        <f>IF(M14&gt;=8,5,IF(M14&gt;=4,3,IF(M14&gt;=1,1,0)))</f>
        <v>0</v>
      </c>
      <c r="N97" s="17">
        <f t="shared" si="1"/>
        <v>0</v>
      </c>
      <c r="O97" s="17">
        <f>IF(O14&gt;=1000,10,IF(O14&gt;=800,8,IF(O14&gt;=600,6,IF(O14&gt;=300,4,IF(O14&gt;=100,2,0)))))</f>
        <v>0</v>
      </c>
      <c r="P97" s="17">
        <f>IF(P14&gt;=15000,15,IF(P14&gt;=12000,12,IF(P14&gt;=8000,9,IF(P14&gt;=5000,6,IF(P14&gt;=2000,3,0)))))</f>
        <v>0</v>
      </c>
      <c r="Q97" s="17">
        <f>IF(Q14&gt;=8000,15,IF(Q14&gt;=6000,12,IF(Q14&gt;=4000,9,IF(Q14&gt;=2000,6,IF(Q14&gt;=1000,3,0)))))</f>
        <v>0</v>
      </c>
      <c r="R97" s="17">
        <f>IF(R14&gt;=7000,10,IF(R14&gt;=5000,8,IF(R14&gt;=3000,6,IF(R14&gt;=1000,4,IF(R14&gt;=500,2,0)))))</f>
        <v>0</v>
      </c>
      <c r="S97" s="17">
        <f>IF(S14&gt;=6000,10,IF(S14&gt;=4500,8,IF(S14&gt;=2500,6,IF(S14&gt;=1000,4,IF(S14&gt;=500,2,0)))))</f>
        <v>0</v>
      </c>
      <c r="T97" s="17">
        <f>IF(T14="실시",10,0)</f>
        <v>0</v>
      </c>
      <c r="U97" s="17">
        <f>IF(U14&gt;=16,15,IF(U14&gt;=11,12,IF(U14&gt;=6,9,IF(U14&gt;=1,6,0))))</f>
        <v>0</v>
      </c>
      <c r="V97" s="17">
        <f>IF(V14&gt;=60,15,IF(V14&gt;=40,12,IF(V14&gt;=20,9,IF(V14&gt;=1,6,0))))</f>
        <v>0</v>
      </c>
      <c r="W97" s="17">
        <f>IF(W14&gt;=3,10,IF(W14&gt;=2,7,IF(W14&gt;=1,4,0)))</f>
        <v>0</v>
      </c>
      <c r="X97" s="17">
        <f>IF(X14&gt;=25,15,IF(X14&gt;=18,12,IF(X14&gt;=12,9,IF(X14&gt;=6,6,IF(X14&gt;=4,3,0)))))</f>
        <v>0</v>
      </c>
      <c r="Y97" s="17">
        <f>IF(Y14="구성",15,0)</f>
        <v>0</v>
      </c>
      <c r="Z97" s="17">
        <f>IF(Z14&gt;=5,10,IF(Z14&gt;=4,8,IF(Z14&gt;=3,6,IF(Z14&gt;=2,4,IF(Z14&gt;=1,2,0)))))</f>
        <v>0</v>
      </c>
      <c r="AA97" s="35">
        <f>AA14</f>
        <v>0</v>
      </c>
      <c r="AB97" s="35">
        <f>AB14</f>
        <v>0</v>
      </c>
      <c r="AC97" s="35">
        <f>AC14</f>
        <v>0</v>
      </c>
      <c r="AD97" s="35">
        <f>AD14</f>
        <v>0</v>
      </c>
      <c r="AE97" s="35">
        <f>AE14</f>
        <v>0</v>
      </c>
      <c r="AF97" s="18">
        <f t="shared" si="3"/>
        <v>0</v>
      </c>
    </row>
    <row r="98" spans="1:32" x14ac:dyDescent="0.3">
      <c r="A98" s="21">
        <f>A15</f>
        <v>10</v>
      </c>
      <c r="B98" s="16">
        <f>B15</f>
        <v>0</v>
      </c>
      <c r="C98" s="16">
        <f>C15</f>
        <v>0</v>
      </c>
      <c r="D98" s="16">
        <f>D15</f>
        <v>0</v>
      </c>
      <c r="E98" s="198">
        <f t="shared" si="2"/>
        <v>0</v>
      </c>
      <c r="F98" s="17">
        <f>IF(F15="수립",10,0)</f>
        <v>0</v>
      </c>
      <c r="G98" s="17">
        <f>IF(G15&gt;=6,10,IF(G15=5,5,IF(G15&lt;=4,0)))</f>
        <v>0</v>
      </c>
      <c r="H98" s="17">
        <f>IF(H15&gt;=48,10,IF(H15&gt;=40,5,IF(H15&lt;40,0)))</f>
        <v>0</v>
      </c>
      <c r="I98" s="17">
        <f>IF(I15&gt;=40,10,IF(I15&gt;=25,8,IF(I15&gt;=15,5,IF(I15&gt;=8,3,0))))</f>
        <v>0</v>
      </c>
      <c r="J98" s="17">
        <f>IF(J15&gt;=700,10,IF(J15&gt;=600,8,IF(J15&gt;=500,6,IF(J15&gt;=400,4,IF(J15&gt;=200,2,0)))))</f>
        <v>0</v>
      </c>
      <c r="K98" s="17">
        <f>IF(K15&gt;=1,5,0)</f>
        <v>0</v>
      </c>
      <c r="L98" s="17">
        <f>IF(L15="실시",10,0)</f>
        <v>0</v>
      </c>
      <c r="M98" s="17">
        <f>IF(M15&gt;=8,5,IF(M15&gt;=4,3,IF(M15&gt;=1,1,0)))</f>
        <v>0</v>
      </c>
      <c r="N98" s="17">
        <f t="shared" si="1"/>
        <v>0</v>
      </c>
      <c r="O98" s="17">
        <f>IF(O15&gt;=1000,10,IF(O15&gt;=800,8,IF(O15&gt;=600,6,IF(O15&gt;=300,4,IF(O15&gt;=100,2,0)))))</f>
        <v>0</v>
      </c>
      <c r="P98" s="17">
        <f>IF(P15&gt;=15000,15,IF(P15&gt;=12000,12,IF(P15&gt;=8000,9,IF(P15&gt;=5000,6,IF(P15&gt;=2000,3,0)))))</f>
        <v>0</v>
      </c>
      <c r="Q98" s="17">
        <f>IF(Q15&gt;=8000,15,IF(Q15&gt;=6000,12,IF(Q15&gt;=4000,9,IF(Q15&gt;=2000,6,IF(Q15&gt;=1000,3,0)))))</f>
        <v>0</v>
      </c>
      <c r="R98" s="17">
        <f>IF(R15&gt;=7000,10,IF(R15&gt;=5000,8,IF(R15&gt;=3000,6,IF(R15&gt;=1000,4,IF(R15&gt;=500,2,0)))))</f>
        <v>0</v>
      </c>
      <c r="S98" s="17">
        <f>IF(S15&gt;=6000,10,IF(S15&gt;=4500,8,IF(S15&gt;=2500,6,IF(S15&gt;=1000,4,IF(S15&gt;=500,2,0)))))</f>
        <v>0</v>
      </c>
      <c r="T98" s="17">
        <f>IF(T15="실시",10,0)</f>
        <v>0</v>
      </c>
      <c r="U98" s="17">
        <f>IF(U15&gt;=16,15,IF(U15&gt;=11,12,IF(U15&gt;=6,9,IF(U15&gt;=1,6,0))))</f>
        <v>0</v>
      </c>
      <c r="V98" s="17">
        <f>IF(V15&gt;=60,15,IF(V15&gt;=40,12,IF(V15&gt;=20,9,IF(V15&gt;=1,6,0))))</f>
        <v>0</v>
      </c>
      <c r="W98" s="17">
        <f>IF(W15&gt;=3,10,IF(W15&gt;=2,7,IF(W15&gt;=1,4,0)))</f>
        <v>0</v>
      </c>
      <c r="X98" s="17">
        <f>IF(X15&gt;=25,15,IF(X15&gt;=18,12,IF(X15&gt;=12,9,IF(X15&gt;=6,6,IF(X15&gt;=4,3,0)))))</f>
        <v>0</v>
      </c>
      <c r="Y98" s="17">
        <f>IF(Y15="구성",15,0)</f>
        <v>0</v>
      </c>
      <c r="Z98" s="17">
        <f>IF(Z15&gt;=5,10,IF(Z15&gt;=4,8,IF(Z15&gt;=3,6,IF(Z15&gt;=2,4,IF(Z15&gt;=1,2,0)))))</f>
        <v>0</v>
      </c>
      <c r="AA98" s="35">
        <f>AA15</f>
        <v>0</v>
      </c>
      <c r="AB98" s="35">
        <f>AB15</f>
        <v>0</v>
      </c>
      <c r="AC98" s="35">
        <f>AC15</f>
        <v>0</v>
      </c>
      <c r="AD98" s="35">
        <f>AD15</f>
        <v>0</v>
      </c>
      <c r="AE98" s="35">
        <f>AE15</f>
        <v>0</v>
      </c>
      <c r="AF98" s="18">
        <f t="shared" si="3"/>
        <v>0</v>
      </c>
    </row>
    <row r="99" spans="1:32" x14ac:dyDescent="0.3">
      <c r="A99" s="21">
        <f>A16</f>
        <v>11</v>
      </c>
      <c r="B99" s="16">
        <f>B16</f>
        <v>0</v>
      </c>
      <c r="C99" s="16">
        <f>C16</f>
        <v>0</v>
      </c>
      <c r="D99" s="16">
        <f>D16</f>
        <v>0</v>
      </c>
      <c r="E99" s="198">
        <f t="shared" si="2"/>
        <v>0</v>
      </c>
      <c r="F99" s="17">
        <f>IF(F16="수립",10,0)</f>
        <v>0</v>
      </c>
      <c r="G99" s="17">
        <f>IF(G16&gt;=6,10,IF(G16=5,5,IF(G16&lt;=4,0)))</f>
        <v>0</v>
      </c>
      <c r="H99" s="17">
        <f>IF(H16&gt;=48,10,IF(H16&gt;=40,5,IF(H16&lt;40,0)))</f>
        <v>0</v>
      </c>
      <c r="I99" s="17">
        <f>IF(I16&gt;=40,10,IF(I16&gt;=25,8,IF(I16&gt;=15,5,IF(I16&gt;=8,3,0))))</f>
        <v>0</v>
      </c>
      <c r="J99" s="17">
        <f>IF(J16&gt;=700,10,IF(J16&gt;=600,8,IF(J16&gt;=500,6,IF(J16&gt;=400,4,IF(J16&gt;=200,2,0)))))</f>
        <v>0</v>
      </c>
      <c r="K99" s="17">
        <f>IF(K16&gt;=1,5,0)</f>
        <v>0</v>
      </c>
      <c r="L99" s="17">
        <f>IF(L16="실시",10,0)</f>
        <v>0</v>
      </c>
      <c r="M99" s="17">
        <f>IF(M16&gt;=8,5,IF(M16&gt;=4,3,IF(M16&gt;=1,1,0)))</f>
        <v>0</v>
      </c>
      <c r="N99" s="17">
        <f t="shared" si="1"/>
        <v>0</v>
      </c>
      <c r="O99" s="17">
        <f>IF(O16&gt;=1000,10,IF(O16&gt;=800,8,IF(O16&gt;=600,6,IF(O16&gt;=300,4,IF(O16&gt;=100,2,0)))))</f>
        <v>0</v>
      </c>
      <c r="P99" s="17">
        <f>IF(P16&gt;=15000,15,IF(P16&gt;=12000,12,IF(P16&gt;=8000,9,IF(P16&gt;=5000,6,IF(P16&gt;=2000,3,0)))))</f>
        <v>0</v>
      </c>
      <c r="Q99" s="17">
        <f>IF(Q16&gt;=8000,15,IF(Q16&gt;=6000,12,IF(Q16&gt;=4000,9,IF(Q16&gt;=2000,6,IF(Q16&gt;=1000,3,0)))))</f>
        <v>0</v>
      </c>
      <c r="R99" s="17">
        <f>IF(R16&gt;=7000,10,IF(R16&gt;=5000,8,IF(R16&gt;=3000,6,IF(R16&gt;=1000,4,IF(R16&gt;=500,2,0)))))</f>
        <v>0</v>
      </c>
      <c r="S99" s="17">
        <f>IF(S16&gt;=6000,10,IF(S16&gt;=4500,8,IF(S16&gt;=2500,6,IF(S16&gt;=1000,4,IF(S16&gt;=500,2,0)))))</f>
        <v>0</v>
      </c>
      <c r="T99" s="17">
        <f>IF(T16="실시",10,0)</f>
        <v>0</v>
      </c>
      <c r="U99" s="17">
        <f>IF(U16&gt;=16,15,IF(U16&gt;=11,12,IF(U16&gt;=6,9,IF(U16&gt;=1,6,0))))</f>
        <v>0</v>
      </c>
      <c r="V99" s="17">
        <f>IF(V16&gt;=60,15,IF(V16&gt;=40,12,IF(V16&gt;=20,9,IF(V16&gt;=1,6,0))))</f>
        <v>0</v>
      </c>
      <c r="W99" s="17">
        <f>IF(W16&gt;=3,10,IF(W16&gt;=2,7,IF(W16&gt;=1,4,0)))</f>
        <v>0</v>
      </c>
      <c r="X99" s="17">
        <f>IF(X16&gt;=25,15,IF(X16&gt;=18,12,IF(X16&gt;=12,9,IF(X16&gt;=6,6,IF(X16&gt;=4,3,0)))))</f>
        <v>0</v>
      </c>
      <c r="Y99" s="17">
        <f>IF(Y16="구성",15,0)</f>
        <v>0</v>
      </c>
      <c r="Z99" s="17">
        <f>IF(Z16&gt;=5,10,IF(Z16&gt;=4,8,IF(Z16&gt;=3,6,IF(Z16&gt;=2,4,IF(Z16&gt;=1,2,0)))))</f>
        <v>0</v>
      </c>
      <c r="AA99" s="35">
        <f>AA16</f>
        <v>0</v>
      </c>
      <c r="AB99" s="35">
        <f>AB16</f>
        <v>0</v>
      </c>
      <c r="AC99" s="35">
        <f>AC16</f>
        <v>0</v>
      </c>
      <c r="AD99" s="35">
        <f>AD16</f>
        <v>0</v>
      </c>
      <c r="AE99" s="35">
        <f>AE16</f>
        <v>0</v>
      </c>
      <c r="AF99" s="18">
        <f t="shared" si="3"/>
        <v>0</v>
      </c>
    </row>
    <row r="100" spans="1:32" x14ac:dyDescent="0.3">
      <c r="A100" s="21">
        <f>A17</f>
        <v>12</v>
      </c>
      <c r="B100" s="16">
        <f>B17</f>
        <v>0</v>
      </c>
      <c r="C100" s="16">
        <f>C17</f>
        <v>0</v>
      </c>
      <c r="D100" s="16">
        <f>D17</f>
        <v>0</v>
      </c>
      <c r="E100" s="198">
        <f t="shared" si="2"/>
        <v>0</v>
      </c>
      <c r="F100" s="17">
        <f>IF(F17="수립",10,0)</f>
        <v>0</v>
      </c>
      <c r="G100" s="17">
        <f>IF(G17&gt;=6,10,IF(G17=5,5,IF(G17&lt;=4,0)))</f>
        <v>0</v>
      </c>
      <c r="H100" s="17">
        <f>IF(H17&gt;=48,10,IF(H17&gt;=40,5,IF(H17&lt;40,0)))</f>
        <v>0</v>
      </c>
      <c r="I100" s="17">
        <f>IF(I17&gt;=40,10,IF(I17&gt;=25,8,IF(I17&gt;=15,5,IF(I17&gt;=8,3,0))))</f>
        <v>0</v>
      </c>
      <c r="J100" s="17">
        <f>IF(J17&gt;=700,10,IF(J17&gt;=600,8,IF(J17&gt;=500,6,IF(J17&gt;=400,4,IF(J17&gt;=200,2,0)))))</f>
        <v>0</v>
      </c>
      <c r="K100" s="17">
        <f>IF(K17&gt;=1,5,0)</f>
        <v>0</v>
      </c>
      <c r="L100" s="17">
        <f>IF(L17="실시",10,0)</f>
        <v>0</v>
      </c>
      <c r="M100" s="17">
        <f>IF(M17&gt;=8,5,IF(M17&gt;=4,3,IF(M17&gt;=1,1,0)))</f>
        <v>0</v>
      </c>
      <c r="N100" s="17">
        <f t="shared" si="1"/>
        <v>0</v>
      </c>
      <c r="O100" s="17">
        <f>IF(O17&gt;=1000,10,IF(O17&gt;=800,8,IF(O17&gt;=600,6,IF(O17&gt;=300,4,IF(O17&gt;=100,2,0)))))</f>
        <v>0</v>
      </c>
      <c r="P100" s="17">
        <f>IF(P17&gt;=15000,15,IF(P17&gt;=12000,12,IF(P17&gt;=8000,9,IF(P17&gt;=5000,6,IF(P17&gt;=2000,3,0)))))</f>
        <v>0</v>
      </c>
      <c r="Q100" s="17">
        <f>IF(Q17&gt;=8000,15,IF(Q17&gt;=6000,12,IF(Q17&gt;=4000,9,IF(Q17&gt;=2000,6,IF(Q17&gt;=1000,3,0)))))</f>
        <v>0</v>
      </c>
      <c r="R100" s="17">
        <f>IF(R17&gt;=7000,10,IF(R17&gt;=5000,8,IF(R17&gt;=3000,6,IF(R17&gt;=1000,4,IF(R17&gt;=500,2,0)))))</f>
        <v>0</v>
      </c>
      <c r="S100" s="17">
        <f>IF(S17&gt;=6000,10,IF(S17&gt;=4500,8,IF(S17&gt;=2500,6,IF(S17&gt;=1000,4,IF(S17&gt;=500,2,0)))))</f>
        <v>0</v>
      </c>
      <c r="T100" s="17">
        <f>IF(T17="실시",10,0)</f>
        <v>0</v>
      </c>
      <c r="U100" s="17">
        <f>IF(U17&gt;=16,15,IF(U17&gt;=11,12,IF(U17&gt;=6,9,IF(U17&gt;=1,6,0))))</f>
        <v>0</v>
      </c>
      <c r="V100" s="17">
        <f>IF(V17&gt;=60,15,IF(V17&gt;=40,12,IF(V17&gt;=20,9,IF(V17&gt;=1,6,0))))</f>
        <v>0</v>
      </c>
      <c r="W100" s="17">
        <f>IF(W17&gt;=3,10,IF(W17&gt;=2,7,IF(W17&gt;=1,4,0)))</f>
        <v>0</v>
      </c>
      <c r="X100" s="17">
        <f>IF(X17&gt;=25,15,IF(X17&gt;=18,12,IF(X17&gt;=12,9,IF(X17&gt;=6,6,IF(X17&gt;=4,3,0)))))</f>
        <v>0</v>
      </c>
      <c r="Y100" s="17">
        <f>IF(Y17="구성",15,0)</f>
        <v>0</v>
      </c>
      <c r="Z100" s="17">
        <f>IF(Z17&gt;=5,10,IF(Z17&gt;=4,8,IF(Z17&gt;=3,6,IF(Z17&gt;=2,4,IF(Z17&gt;=1,2,0)))))</f>
        <v>0</v>
      </c>
      <c r="AA100" s="35">
        <f>AA17</f>
        <v>0</v>
      </c>
      <c r="AB100" s="35">
        <f>AB17</f>
        <v>0</v>
      </c>
      <c r="AC100" s="35">
        <f>AC17</f>
        <v>0</v>
      </c>
      <c r="AD100" s="35">
        <f>AD17</f>
        <v>0</v>
      </c>
      <c r="AE100" s="35">
        <f>AE17</f>
        <v>0</v>
      </c>
      <c r="AF100" s="18">
        <f t="shared" si="3"/>
        <v>0</v>
      </c>
    </row>
    <row r="101" spans="1:32" x14ac:dyDescent="0.3">
      <c r="A101" s="21">
        <f>A18</f>
        <v>13</v>
      </c>
      <c r="B101" s="16">
        <f>B18</f>
        <v>0</v>
      </c>
      <c r="C101" s="16">
        <f>C18</f>
        <v>0</v>
      </c>
      <c r="D101" s="16">
        <f>D18</f>
        <v>0</v>
      </c>
      <c r="E101" s="198">
        <f t="shared" si="2"/>
        <v>0</v>
      </c>
      <c r="F101" s="17">
        <f>IF(F18="수립",10,0)</f>
        <v>0</v>
      </c>
      <c r="G101" s="17">
        <f>IF(G18&gt;=6,10,IF(G18=5,5,IF(G18&lt;=4,0)))</f>
        <v>0</v>
      </c>
      <c r="H101" s="17">
        <f>IF(H18&gt;=48,10,IF(H18&gt;=40,5,IF(H18&lt;40,0)))</f>
        <v>0</v>
      </c>
      <c r="I101" s="17">
        <f>IF(I18&gt;=40,10,IF(I18&gt;=25,8,IF(I18&gt;=15,5,IF(I18&gt;=8,3,0))))</f>
        <v>0</v>
      </c>
      <c r="J101" s="17">
        <f>IF(J18&gt;=700,10,IF(J18&gt;=600,8,IF(J18&gt;=500,6,IF(J18&gt;=400,4,IF(J18&gt;=200,2,0)))))</f>
        <v>0</v>
      </c>
      <c r="K101" s="17">
        <f>IF(K18&gt;=1,5,0)</f>
        <v>0</v>
      </c>
      <c r="L101" s="17">
        <f>IF(L18="실시",10,0)</f>
        <v>0</v>
      </c>
      <c r="M101" s="17">
        <f>IF(M18&gt;=8,5,IF(M18&gt;=4,3,IF(M18&gt;=1,1,0)))</f>
        <v>0</v>
      </c>
      <c r="N101" s="17">
        <f t="shared" si="1"/>
        <v>0</v>
      </c>
      <c r="O101" s="17">
        <f>IF(O18&gt;=1000,10,IF(O18&gt;=800,8,IF(O18&gt;=600,6,IF(O18&gt;=300,4,IF(O18&gt;=100,2,0)))))</f>
        <v>0</v>
      </c>
      <c r="P101" s="17">
        <f>IF(P18&gt;=15000,15,IF(P18&gt;=12000,12,IF(P18&gt;=8000,9,IF(P18&gt;=5000,6,IF(P18&gt;=2000,3,0)))))</f>
        <v>0</v>
      </c>
      <c r="Q101" s="17">
        <f>IF(Q18&gt;=8000,15,IF(Q18&gt;=6000,12,IF(Q18&gt;=4000,9,IF(Q18&gt;=2000,6,IF(Q18&gt;=1000,3,0)))))</f>
        <v>0</v>
      </c>
      <c r="R101" s="17">
        <f>IF(R18&gt;=7000,10,IF(R18&gt;=5000,8,IF(R18&gt;=3000,6,IF(R18&gt;=1000,4,IF(R18&gt;=500,2,0)))))</f>
        <v>0</v>
      </c>
      <c r="S101" s="17">
        <f>IF(S18&gt;=6000,10,IF(S18&gt;=4500,8,IF(S18&gt;=2500,6,IF(S18&gt;=1000,4,IF(S18&gt;=500,2,0)))))</f>
        <v>0</v>
      </c>
      <c r="T101" s="17">
        <f>IF(T18="실시",10,0)</f>
        <v>0</v>
      </c>
      <c r="U101" s="17">
        <f>IF(U18&gt;=16,15,IF(U18&gt;=11,12,IF(U18&gt;=6,9,IF(U18&gt;=1,6,0))))</f>
        <v>0</v>
      </c>
      <c r="V101" s="17">
        <f>IF(V18&gt;=60,15,IF(V18&gt;=40,12,IF(V18&gt;=20,9,IF(V18&gt;=1,6,0))))</f>
        <v>0</v>
      </c>
      <c r="W101" s="17">
        <f>IF(W18&gt;=3,10,IF(W18&gt;=2,7,IF(W18&gt;=1,4,0)))</f>
        <v>0</v>
      </c>
      <c r="X101" s="17">
        <f>IF(X18&gt;=25,15,IF(X18&gt;=18,12,IF(X18&gt;=12,9,IF(X18&gt;=6,6,IF(X18&gt;=4,3,0)))))</f>
        <v>0</v>
      </c>
      <c r="Y101" s="17">
        <f>IF(Y18="구성",15,0)</f>
        <v>0</v>
      </c>
      <c r="Z101" s="17">
        <f>IF(Z18&gt;=5,10,IF(Z18&gt;=4,8,IF(Z18&gt;=3,6,IF(Z18&gt;=2,4,IF(Z18&gt;=1,2,0)))))</f>
        <v>0</v>
      </c>
      <c r="AA101" s="35">
        <f>AA18</f>
        <v>0</v>
      </c>
      <c r="AB101" s="35">
        <f>AB18</f>
        <v>0</v>
      </c>
      <c r="AC101" s="35">
        <f>AC18</f>
        <v>0</v>
      </c>
      <c r="AD101" s="35">
        <f>AD18</f>
        <v>0</v>
      </c>
      <c r="AE101" s="35">
        <f>AE18</f>
        <v>0</v>
      </c>
      <c r="AF101" s="18">
        <f t="shared" si="3"/>
        <v>0</v>
      </c>
    </row>
    <row r="102" spans="1:32" x14ac:dyDescent="0.3">
      <c r="A102" s="21">
        <f>A19</f>
        <v>14</v>
      </c>
      <c r="B102" s="16">
        <f>B19</f>
        <v>0</v>
      </c>
      <c r="C102" s="16">
        <f>C19</f>
        <v>0</v>
      </c>
      <c r="D102" s="16">
        <f>D19</f>
        <v>0</v>
      </c>
      <c r="E102" s="198">
        <f t="shared" si="2"/>
        <v>0</v>
      </c>
      <c r="F102" s="17">
        <f>IF(F19="수립",10,0)</f>
        <v>0</v>
      </c>
      <c r="G102" s="17">
        <f>IF(G19&gt;=6,10,IF(G19=5,5,IF(G19&lt;=4,0)))</f>
        <v>0</v>
      </c>
      <c r="H102" s="17">
        <f>IF(H19&gt;=48,10,IF(H19&gt;=40,5,IF(H19&lt;40,0)))</f>
        <v>0</v>
      </c>
      <c r="I102" s="17">
        <f>IF(I19&gt;=40,10,IF(I19&gt;=25,8,IF(I19&gt;=15,5,IF(I19&gt;=8,3,0))))</f>
        <v>0</v>
      </c>
      <c r="J102" s="17">
        <f>IF(J19&gt;=700,10,IF(J19&gt;=600,8,IF(J19&gt;=500,6,IF(J19&gt;=400,4,IF(J19&gt;=200,2,0)))))</f>
        <v>0</v>
      </c>
      <c r="K102" s="17">
        <f>IF(K19&gt;=1,5,0)</f>
        <v>0</v>
      </c>
      <c r="L102" s="17">
        <f>IF(L19="실시",10,0)</f>
        <v>0</v>
      </c>
      <c r="M102" s="17">
        <f>IF(M19&gt;=8,5,IF(M19&gt;=4,3,IF(M19&gt;=1,1,0)))</f>
        <v>0</v>
      </c>
      <c r="N102" s="17">
        <f t="shared" si="1"/>
        <v>0</v>
      </c>
      <c r="O102" s="17">
        <f>IF(O19&gt;=1000,10,IF(O19&gt;=800,8,IF(O19&gt;=600,6,IF(O19&gt;=300,4,IF(O19&gt;=100,2,0)))))</f>
        <v>0</v>
      </c>
      <c r="P102" s="17">
        <f>IF(P19&gt;=15000,15,IF(P19&gt;=12000,12,IF(P19&gt;=8000,9,IF(P19&gt;=5000,6,IF(P19&gt;=2000,3,0)))))</f>
        <v>0</v>
      </c>
      <c r="Q102" s="17">
        <f>IF(Q19&gt;=8000,15,IF(Q19&gt;=6000,12,IF(Q19&gt;=4000,9,IF(Q19&gt;=2000,6,IF(Q19&gt;=1000,3,0)))))</f>
        <v>0</v>
      </c>
      <c r="R102" s="17">
        <f>IF(R19&gt;=7000,10,IF(R19&gt;=5000,8,IF(R19&gt;=3000,6,IF(R19&gt;=1000,4,IF(R19&gt;=500,2,0)))))</f>
        <v>0</v>
      </c>
      <c r="S102" s="17">
        <f>IF(S19&gt;=6000,10,IF(S19&gt;=4500,8,IF(S19&gt;=2500,6,IF(S19&gt;=1000,4,IF(S19&gt;=500,2,0)))))</f>
        <v>0</v>
      </c>
      <c r="T102" s="17">
        <f>IF(T19="실시",10,0)</f>
        <v>0</v>
      </c>
      <c r="U102" s="17">
        <f>IF(U19&gt;=16,15,IF(U19&gt;=11,12,IF(U19&gt;=6,9,IF(U19&gt;=1,6,0))))</f>
        <v>0</v>
      </c>
      <c r="V102" s="17">
        <f>IF(V19&gt;=60,15,IF(V19&gt;=40,12,IF(V19&gt;=20,9,IF(V19&gt;=1,6,0))))</f>
        <v>0</v>
      </c>
      <c r="W102" s="17">
        <f>IF(W19&gt;=3,10,IF(W19&gt;=2,7,IF(W19&gt;=1,4,0)))</f>
        <v>0</v>
      </c>
      <c r="X102" s="17">
        <f>IF(X19&gt;=25,15,IF(X19&gt;=18,12,IF(X19&gt;=12,9,IF(X19&gt;=6,6,IF(X19&gt;=4,3,0)))))</f>
        <v>0</v>
      </c>
      <c r="Y102" s="17">
        <f>IF(Y19="구성",15,0)</f>
        <v>0</v>
      </c>
      <c r="Z102" s="17">
        <f>IF(Z19&gt;=5,10,IF(Z19&gt;=4,8,IF(Z19&gt;=3,6,IF(Z19&gt;=2,4,IF(Z19&gt;=1,2,0)))))</f>
        <v>0</v>
      </c>
      <c r="AA102" s="35">
        <f>AA19</f>
        <v>0</v>
      </c>
      <c r="AB102" s="35">
        <f>AB19</f>
        <v>0</v>
      </c>
      <c r="AC102" s="35">
        <f>AC19</f>
        <v>0</v>
      </c>
      <c r="AD102" s="35">
        <f>AD19</f>
        <v>0</v>
      </c>
      <c r="AE102" s="35">
        <f>AE19</f>
        <v>0</v>
      </c>
      <c r="AF102" s="18">
        <f t="shared" si="3"/>
        <v>0</v>
      </c>
    </row>
    <row r="103" spans="1:32" x14ac:dyDescent="0.3">
      <c r="A103" s="21">
        <f>A20</f>
        <v>15</v>
      </c>
      <c r="B103" s="16">
        <f>B20</f>
        <v>0</v>
      </c>
      <c r="C103" s="16">
        <f>C20</f>
        <v>0</v>
      </c>
      <c r="D103" s="16">
        <f>D20</f>
        <v>0</v>
      </c>
      <c r="E103" s="198">
        <f t="shared" si="2"/>
        <v>0</v>
      </c>
      <c r="F103" s="17">
        <f>IF(F20="수립",10,0)</f>
        <v>0</v>
      </c>
      <c r="G103" s="17">
        <f>IF(G20&gt;=6,10,IF(G20=5,5,IF(G20&lt;=4,0)))</f>
        <v>0</v>
      </c>
      <c r="H103" s="17">
        <f>IF(H20&gt;=48,10,IF(H20&gt;=40,5,IF(H20&lt;40,0)))</f>
        <v>0</v>
      </c>
      <c r="I103" s="17">
        <f>IF(I20&gt;=40,10,IF(I20&gt;=25,8,IF(I20&gt;=15,5,IF(I20&gt;=8,3,0))))</f>
        <v>0</v>
      </c>
      <c r="J103" s="17">
        <f>IF(J20&gt;=700,10,IF(J20&gt;=600,8,IF(J20&gt;=500,6,IF(J20&gt;=400,4,IF(J20&gt;=200,2,0)))))</f>
        <v>0</v>
      </c>
      <c r="K103" s="17">
        <f>IF(K20&gt;=1,5,0)</f>
        <v>0</v>
      </c>
      <c r="L103" s="17">
        <f>IF(L20="실시",10,0)</f>
        <v>0</v>
      </c>
      <c r="M103" s="17">
        <f>IF(M20&gt;=8,5,IF(M20&gt;=4,3,IF(M20&gt;=1,1,0)))</f>
        <v>0</v>
      </c>
      <c r="N103" s="17">
        <f t="shared" si="1"/>
        <v>0</v>
      </c>
      <c r="O103" s="17">
        <f>IF(O20&gt;=1000,10,IF(O20&gt;=800,8,IF(O20&gt;=600,6,IF(O20&gt;=300,4,IF(O20&gt;=100,2,0)))))</f>
        <v>0</v>
      </c>
      <c r="P103" s="17">
        <f>IF(P20&gt;=15000,15,IF(P20&gt;=12000,12,IF(P20&gt;=8000,9,IF(P20&gt;=5000,6,IF(P20&gt;=2000,3,0)))))</f>
        <v>0</v>
      </c>
      <c r="Q103" s="17">
        <f>IF(Q20&gt;=8000,15,IF(Q20&gt;=6000,12,IF(Q20&gt;=4000,9,IF(Q20&gt;=2000,6,IF(Q20&gt;=1000,3,0)))))</f>
        <v>0</v>
      </c>
      <c r="R103" s="17">
        <f>IF(R20&gt;=7000,10,IF(R20&gt;=5000,8,IF(R20&gt;=3000,6,IF(R20&gt;=1000,4,IF(R20&gt;=500,2,0)))))</f>
        <v>0</v>
      </c>
      <c r="S103" s="17">
        <f>IF(S20&gt;=6000,10,IF(S20&gt;=4500,8,IF(S20&gt;=2500,6,IF(S20&gt;=1000,4,IF(S20&gt;=500,2,0)))))</f>
        <v>0</v>
      </c>
      <c r="T103" s="17">
        <f>IF(T20="실시",10,0)</f>
        <v>0</v>
      </c>
      <c r="U103" s="17">
        <f>IF(U20&gt;=16,15,IF(U20&gt;=11,12,IF(U20&gt;=6,9,IF(U20&gt;=1,6,0))))</f>
        <v>0</v>
      </c>
      <c r="V103" s="17">
        <f>IF(V20&gt;=60,15,IF(V20&gt;=40,12,IF(V20&gt;=20,9,IF(V20&gt;=1,6,0))))</f>
        <v>0</v>
      </c>
      <c r="W103" s="17">
        <f>IF(W20&gt;=3,10,IF(W20&gt;=2,7,IF(W20&gt;=1,4,0)))</f>
        <v>0</v>
      </c>
      <c r="X103" s="17">
        <f>IF(X20&gt;=25,15,IF(X20&gt;=18,12,IF(X20&gt;=12,9,IF(X20&gt;=6,6,IF(X20&gt;=4,3,0)))))</f>
        <v>0</v>
      </c>
      <c r="Y103" s="17">
        <f>IF(Y20="구성",15,0)</f>
        <v>0</v>
      </c>
      <c r="Z103" s="17">
        <f>IF(Z20&gt;=5,10,IF(Z20&gt;=4,8,IF(Z20&gt;=3,6,IF(Z20&gt;=2,4,IF(Z20&gt;=1,2,0)))))</f>
        <v>0</v>
      </c>
      <c r="AA103" s="35">
        <f>AA20</f>
        <v>0</v>
      </c>
      <c r="AB103" s="35">
        <f>AB20</f>
        <v>0</v>
      </c>
      <c r="AC103" s="35">
        <f>AC20</f>
        <v>0</v>
      </c>
      <c r="AD103" s="35">
        <f>AD20</f>
        <v>0</v>
      </c>
      <c r="AE103" s="35">
        <f>AE20</f>
        <v>0</v>
      </c>
      <c r="AF103" s="18">
        <f t="shared" si="3"/>
        <v>0</v>
      </c>
    </row>
    <row r="104" spans="1:32" x14ac:dyDescent="0.3">
      <c r="A104" s="21">
        <f>A21</f>
        <v>16</v>
      </c>
      <c r="B104" s="16">
        <f>B21</f>
        <v>0</v>
      </c>
      <c r="C104" s="16">
        <f>C21</f>
        <v>0</v>
      </c>
      <c r="D104" s="16">
        <f>D21</f>
        <v>0</v>
      </c>
      <c r="E104" s="198">
        <f t="shared" si="2"/>
        <v>0</v>
      </c>
      <c r="F104" s="17">
        <f>IF(F21="수립",10,0)</f>
        <v>0</v>
      </c>
      <c r="G104" s="17">
        <f>IF(G21&gt;=6,10,IF(G21=5,5,IF(G21&lt;=4,0)))</f>
        <v>0</v>
      </c>
      <c r="H104" s="17">
        <f>IF(H21&gt;=48,10,IF(H21&gt;=40,5,IF(H21&lt;40,0)))</f>
        <v>0</v>
      </c>
      <c r="I104" s="17">
        <f>IF(I21&gt;=40,10,IF(I21&gt;=25,8,IF(I21&gt;=15,5,IF(I21&gt;=8,3,0))))</f>
        <v>0</v>
      </c>
      <c r="J104" s="17">
        <f>IF(J21&gt;=700,10,IF(J21&gt;=600,8,IF(J21&gt;=500,6,IF(J21&gt;=400,4,IF(J21&gt;=200,2,0)))))</f>
        <v>0</v>
      </c>
      <c r="K104" s="17">
        <f>IF(K21&gt;=1,5,0)</f>
        <v>0</v>
      </c>
      <c r="L104" s="17">
        <f>IF(L21="실시",10,0)</f>
        <v>0</v>
      </c>
      <c r="M104" s="17">
        <f>IF(M21&gt;=8,5,IF(M21&gt;=4,3,IF(M21&gt;=1,1,0)))</f>
        <v>0</v>
      </c>
      <c r="N104" s="17">
        <f t="shared" si="1"/>
        <v>0</v>
      </c>
      <c r="O104" s="17">
        <f>IF(O21&gt;=1000,10,IF(O21&gt;=800,8,IF(O21&gt;=600,6,IF(O21&gt;=300,4,IF(O21&gt;=100,2,0)))))</f>
        <v>0</v>
      </c>
      <c r="P104" s="17">
        <f>IF(P21&gt;=15000,15,IF(P21&gt;=12000,12,IF(P21&gt;=8000,9,IF(P21&gt;=5000,6,IF(P21&gt;=2000,3,0)))))</f>
        <v>0</v>
      </c>
      <c r="Q104" s="17">
        <f>IF(Q21&gt;=8000,15,IF(Q21&gt;=6000,12,IF(Q21&gt;=4000,9,IF(Q21&gt;=2000,6,IF(Q21&gt;=1000,3,0)))))</f>
        <v>0</v>
      </c>
      <c r="R104" s="17">
        <f>IF(R21&gt;=7000,10,IF(R21&gt;=5000,8,IF(R21&gt;=3000,6,IF(R21&gt;=1000,4,IF(R21&gt;=500,2,0)))))</f>
        <v>0</v>
      </c>
      <c r="S104" s="17">
        <f>IF(S21&gt;=6000,10,IF(S21&gt;=4500,8,IF(S21&gt;=2500,6,IF(S21&gt;=1000,4,IF(S21&gt;=500,2,0)))))</f>
        <v>0</v>
      </c>
      <c r="T104" s="17">
        <f>IF(T21="실시",10,0)</f>
        <v>0</v>
      </c>
      <c r="U104" s="17">
        <f>IF(U21&gt;=16,15,IF(U21&gt;=11,12,IF(U21&gt;=6,9,IF(U21&gt;=1,6,0))))</f>
        <v>0</v>
      </c>
      <c r="V104" s="17">
        <f>IF(V21&gt;=60,15,IF(V21&gt;=40,12,IF(V21&gt;=20,9,IF(V21&gt;=1,6,0))))</f>
        <v>0</v>
      </c>
      <c r="W104" s="17">
        <f>IF(W21&gt;=3,10,IF(W21&gt;=2,7,IF(W21&gt;=1,4,0)))</f>
        <v>0</v>
      </c>
      <c r="X104" s="17">
        <f>IF(X21&gt;=25,15,IF(X21&gt;=18,12,IF(X21&gt;=12,9,IF(X21&gt;=6,6,IF(X21&gt;=4,3,0)))))</f>
        <v>0</v>
      </c>
      <c r="Y104" s="17">
        <f>IF(Y21="구성",15,0)</f>
        <v>0</v>
      </c>
      <c r="Z104" s="17">
        <f>IF(Z21&gt;=5,10,IF(Z21&gt;=4,8,IF(Z21&gt;=3,6,IF(Z21&gt;=2,4,IF(Z21&gt;=1,2,0)))))</f>
        <v>0</v>
      </c>
      <c r="AA104" s="35">
        <f>AA21</f>
        <v>0</v>
      </c>
      <c r="AB104" s="35">
        <f>AB21</f>
        <v>0</v>
      </c>
      <c r="AC104" s="35">
        <f>AC21</f>
        <v>0</v>
      </c>
      <c r="AD104" s="35">
        <f>AD21</f>
        <v>0</v>
      </c>
      <c r="AE104" s="35">
        <f>AE21</f>
        <v>0</v>
      </c>
      <c r="AF104" s="18">
        <f t="shared" si="3"/>
        <v>0</v>
      </c>
    </row>
    <row r="105" spans="1:32" x14ac:dyDescent="0.3">
      <c r="A105" s="21">
        <f>A22</f>
        <v>17</v>
      </c>
      <c r="B105" s="16">
        <f>B22</f>
        <v>0</v>
      </c>
      <c r="C105" s="16">
        <f>C22</f>
        <v>0</v>
      </c>
      <c r="D105" s="16">
        <f>D22</f>
        <v>0</v>
      </c>
      <c r="E105" s="198">
        <f t="shared" si="2"/>
        <v>0</v>
      </c>
      <c r="F105" s="17">
        <f>IF(F22="수립",10,0)</f>
        <v>0</v>
      </c>
      <c r="G105" s="17">
        <f>IF(G22&gt;=6,10,IF(G22=5,5,IF(G22&lt;=4,0)))</f>
        <v>0</v>
      </c>
      <c r="H105" s="17">
        <f>IF(H22&gt;=48,10,IF(H22&gt;=40,5,IF(H22&lt;40,0)))</f>
        <v>0</v>
      </c>
      <c r="I105" s="17">
        <f>IF(I22&gt;=40,10,IF(I22&gt;=25,8,IF(I22&gt;=15,5,IF(I22&gt;=8,3,0))))</f>
        <v>0</v>
      </c>
      <c r="J105" s="17">
        <f>IF(J22&gt;=700,10,IF(J22&gt;=600,8,IF(J22&gt;=500,6,IF(J22&gt;=400,4,IF(J22&gt;=200,2,0)))))</f>
        <v>0</v>
      </c>
      <c r="K105" s="17">
        <f>IF(K22&gt;=1,5,0)</f>
        <v>0</v>
      </c>
      <c r="L105" s="17">
        <f>IF(L22="실시",10,0)</f>
        <v>0</v>
      </c>
      <c r="M105" s="17">
        <f>IF(M22&gt;=8,5,IF(M22&gt;=4,3,IF(M22&gt;=1,1,0)))</f>
        <v>0</v>
      </c>
      <c r="N105" s="17">
        <f t="shared" si="1"/>
        <v>0</v>
      </c>
      <c r="O105" s="17">
        <f>IF(O22&gt;=1000,10,IF(O22&gt;=800,8,IF(O22&gt;=600,6,IF(O22&gt;=300,4,IF(O22&gt;=100,2,0)))))</f>
        <v>0</v>
      </c>
      <c r="P105" s="17">
        <f>IF(P22&gt;=15000,15,IF(P22&gt;=12000,12,IF(P22&gt;=8000,9,IF(P22&gt;=5000,6,IF(P22&gt;=2000,3,0)))))</f>
        <v>0</v>
      </c>
      <c r="Q105" s="17">
        <f>IF(Q22&gt;=8000,15,IF(Q22&gt;=6000,12,IF(Q22&gt;=4000,9,IF(Q22&gt;=2000,6,IF(Q22&gt;=1000,3,0)))))</f>
        <v>0</v>
      </c>
      <c r="R105" s="17">
        <f>IF(R22&gt;=7000,10,IF(R22&gt;=5000,8,IF(R22&gt;=3000,6,IF(R22&gt;=1000,4,IF(R22&gt;=500,2,0)))))</f>
        <v>0</v>
      </c>
      <c r="S105" s="17">
        <f>IF(S22&gt;=6000,10,IF(S22&gt;=4500,8,IF(S22&gt;=2500,6,IF(S22&gt;=1000,4,IF(S22&gt;=500,2,0)))))</f>
        <v>0</v>
      </c>
      <c r="T105" s="17">
        <f>IF(T22="실시",10,0)</f>
        <v>0</v>
      </c>
      <c r="U105" s="17">
        <f>IF(U22&gt;=16,15,IF(U22&gt;=11,12,IF(U22&gt;=6,9,IF(U22&gt;=1,6,0))))</f>
        <v>0</v>
      </c>
      <c r="V105" s="17">
        <f>IF(V22&gt;=60,15,IF(V22&gt;=40,12,IF(V22&gt;=20,9,IF(V22&gt;=1,6,0))))</f>
        <v>0</v>
      </c>
      <c r="W105" s="17">
        <f>IF(W22&gt;=3,10,IF(W22&gt;=2,7,IF(W22&gt;=1,4,0)))</f>
        <v>0</v>
      </c>
      <c r="X105" s="17">
        <f>IF(X22&gt;=25,15,IF(X22&gt;=18,12,IF(X22&gt;=12,9,IF(X22&gt;=6,6,IF(X22&gt;=4,3,0)))))</f>
        <v>0</v>
      </c>
      <c r="Y105" s="17">
        <f>IF(Y22="구성",15,0)</f>
        <v>0</v>
      </c>
      <c r="Z105" s="17">
        <f>IF(Z22&gt;=5,10,IF(Z22&gt;=4,8,IF(Z22&gt;=3,6,IF(Z22&gt;=2,4,IF(Z22&gt;=1,2,0)))))</f>
        <v>0</v>
      </c>
      <c r="AA105" s="35">
        <f>AA22</f>
        <v>0</v>
      </c>
      <c r="AB105" s="35">
        <f>AB22</f>
        <v>0</v>
      </c>
      <c r="AC105" s="35">
        <f>AC22</f>
        <v>0</v>
      </c>
      <c r="AD105" s="35">
        <f>AD22</f>
        <v>0</v>
      </c>
      <c r="AE105" s="35">
        <f>AE22</f>
        <v>0</v>
      </c>
      <c r="AF105" s="18">
        <f t="shared" si="3"/>
        <v>0</v>
      </c>
    </row>
    <row r="106" spans="1:32" x14ac:dyDescent="0.3">
      <c r="A106" s="21">
        <f>A23</f>
        <v>18</v>
      </c>
      <c r="B106" s="16">
        <f>B23</f>
        <v>0</v>
      </c>
      <c r="C106" s="16">
        <f>C23</f>
        <v>0</v>
      </c>
      <c r="D106" s="16">
        <f>D23</f>
        <v>0</v>
      </c>
      <c r="E106" s="198">
        <f t="shared" si="2"/>
        <v>0</v>
      </c>
      <c r="F106" s="17">
        <f>IF(F23="수립",10,0)</f>
        <v>0</v>
      </c>
      <c r="G106" s="17">
        <f>IF(G23&gt;=6,10,IF(G23=5,5,IF(G23&lt;=4,0)))</f>
        <v>0</v>
      </c>
      <c r="H106" s="17">
        <f>IF(H23&gt;=48,10,IF(H23&gt;=40,5,IF(H23&lt;40,0)))</f>
        <v>0</v>
      </c>
      <c r="I106" s="17">
        <f>IF(I23&gt;=40,10,IF(I23&gt;=25,8,IF(I23&gt;=15,5,IF(I23&gt;=8,3,0))))</f>
        <v>0</v>
      </c>
      <c r="J106" s="17">
        <f>IF(J23&gt;=700,10,IF(J23&gt;=600,8,IF(J23&gt;=500,6,IF(J23&gt;=400,4,IF(J23&gt;=200,2,0)))))</f>
        <v>0</v>
      </c>
      <c r="K106" s="17">
        <f>IF(K23&gt;=1,5,0)</f>
        <v>0</v>
      </c>
      <c r="L106" s="17">
        <f>IF(L23="실시",10,0)</f>
        <v>0</v>
      </c>
      <c r="M106" s="17">
        <f>IF(M23&gt;=8,5,IF(M23&gt;=4,3,IF(M23&gt;=1,1,0)))</f>
        <v>0</v>
      </c>
      <c r="N106" s="17">
        <f t="shared" si="1"/>
        <v>0</v>
      </c>
      <c r="O106" s="17">
        <f>IF(O23&gt;=1000,10,IF(O23&gt;=800,8,IF(O23&gt;=600,6,IF(O23&gt;=300,4,IF(O23&gt;=100,2,0)))))</f>
        <v>0</v>
      </c>
      <c r="P106" s="17">
        <f>IF(P23&gt;=15000,15,IF(P23&gt;=12000,12,IF(P23&gt;=8000,9,IF(P23&gt;=5000,6,IF(P23&gt;=2000,3,0)))))</f>
        <v>0</v>
      </c>
      <c r="Q106" s="17">
        <f>IF(Q23&gt;=8000,15,IF(Q23&gt;=6000,12,IF(Q23&gt;=4000,9,IF(Q23&gt;=2000,6,IF(Q23&gt;=1000,3,0)))))</f>
        <v>0</v>
      </c>
      <c r="R106" s="17">
        <f>IF(R23&gt;=7000,10,IF(R23&gt;=5000,8,IF(R23&gt;=3000,6,IF(R23&gt;=1000,4,IF(R23&gt;=500,2,0)))))</f>
        <v>0</v>
      </c>
      <c r="S106" s="17">
        <f>IF(S23&gt;=6000,10,IF(S23&gt;=4500,8,IF(S23&gt;=2500,6,IF(S23&gt;=1000,4,IF(S23&gt;=500,2,0)))))</f>
        <v>0</v>
      </c>
      <c r="T106" s="17">
        <f>IF(T23="실시",10,0)</f>
        <v>0</v>
      </c>
      <c r="U106" s="17">
        <f>IF(U23&gt;=16,15,IF(U23&gt;=11,12,IF(U23&gt;=6,9,IF(U23&gt;=1,6,0))))</f>
        <v>0</v>
      </c>
      <c r="V106" s="17">
        <f>IF(V23&gt;=60,15,IF(V23&gt;=40,12,IF(V23&gt;=20,9,IF(V23&gt;=1,6,0))))</f>
        <v>0</v>
      </c>
      <c r="W106" s="17">
        <f>IF(W23&gt;=3,10,IF(W23&gt;=2,7,IF(W23&gt;=1,4,0)))</f>
        <v>0</v>
      </c>
      <c r="X106" s="17">
        <f>IF(X23&gt;=25,15,IF(X23&gt;=18,12,IF(X23&gt;=12,9,IF(X23&gt;=6,6,IF(X23&gt;=4,3,0)))))</f>
        <v>0</v>
      </c>
      <c r="Y106" s="17">
        <f>IF(Y23="구성",15,0)</f>
        <v>0</v>
      </c>
      <c r="Z106" s="17">
        <f>IF(Z23&gt;=5,10,IF(Z23&gt;=4,8,IF(Z23&gt;=3,6,IF(Z23&gt;=2,4,IF(Z23&gt;=1,2,0)))))</f>
        <v>0</v>
      </c>
      <c r="AA106" s="35">
        <f>AA23</f>
        <v>0</v>
      </c>
      <c r="AB106" s="35">
        <f>AB23</f>
        <v>0</v>
      </c>
      <c r="AC106" s="35">
        <f>AC23</f>
        <v>0</v>
      </c>
      <c r="AD106" s="35">
        <f>AD23</f>
        <v>0</v>
      </c>
      <c r="AE106" s="35">
        <f>AE23</f>
        <v>0</v>
      </c>
      <c r="AF106" s="18">
        <f t="shared" si="3"/>
        <v>0</v>
      </c>
    </row>
    <row r="107" spans="1:32" x14ac:dyDescent="0.3">
      <c r="A107" s="21">
        <f>A24</f>
        <v>19</v>
      </c>
      <c r="B107" s="16">
        <f>B24</f>
        <v>0</v>
      </c>
      <c r="C107" s="16">
        <f>C24</f>
        <v>0</v>
      </c>
      <c r="D107" s="16">
        <f>D24</f>
        <v>0</v>
      </c>
      <c r="E107" s="198">
        <f t="shared" si="2"/>
        <v>0</v>
      </c>
      <c r="F107" s="17">
        <f>IF(F24="수립",10,0)</f>
        <v>0</v>
      </c>
      <c r="G107" s="17">
        <f>IF(G24&gt;=6,10,IF(G24=5,5,IF(G24&lt;=4,0)))</f>
        <v>0</v>
      </c>
      <c r="H107" s="17">
        <f>IF(H24&gt;=48,10,IF(H24&gt;=40,5,IF(H24&lt;40,0)))</f>
        <v>0</v>
      </c>
      <c r="I107" s="17">
        <f>IF(I24&gt;=40,10,IF(I24&gt;=25,8,IF(I24&gt;=15,5,IF(I24&gt;=8,3,0))))</f>
        <v>0</v>
      </c>
      <c r="J107" s="17">
        <f>IF(J24&gt;=700,10,IF(J24&gt;=600,8,IF(J24&gt;=500,6,IF(J24&gt;=400,4,IF(J24&gt;=200,2,0)))))</f>
        <v>0</v>
      </c>
      <c r="K107" s="17">
        <f>IF(K24&gt;=1,5,0)</f>
        <v>0</v>
      </c>
      <c r="L107" s="17">
        <f>IF(L24="실시",10,0)</f>
        <v>0</v>
      </c>
      <c r="M107" s="17">
        <f>IF(M24&gt;=8,5,IF(M24&gt;=4,3,IF(M24&gt;=1,1,0)))</f>
        <v>0</v>
      </c>
      <c r="N107" s="17">
        <f t="shared" si="1"/>
        <v>0</v>
      </c>
      <c r="O107" s="17">
        <f>IF(O24&gt;=1000,10,IF(O24&gt;=800,8,IF(O24&gt;=600,6,IF(O24&gt;=300,4,IF(O24&gt;=100,2,0)))))</f>
        <v>0</v>
      </c>
      <c r="P107" s="17">
        <f>IF(P24&gt;=15000,15,IF(P24&gt;=12000,12,IF(P24&gt;=8000,9,IF(P24&gt;=5000,6,IF(P24&gt;=2000,3,0)))))</f>
        <v>0</v>
      </c>
      <c r="Q107" s="17">
        <f>IF(Q24&gt;=8000,15,IF(Q24&gt;=6000,12,IF(Q24&gt;=4000,9,IF(Q24&gt;=2000,6,IF(Q24&gt;=1000,3,0)))))</f>
        <v>0</v>
      </c>
      <c r="R107" s="17">
        <f>IF(R24&gt;=7000,10,IF(R24&gt;=5000,8,IF(R24&gt;=3000,6,IF(R24&gt;=1000,4,IF(R24&gt;=500,2,0)))))</f>
        <v>0</v>
      </c>
      <c r="S107" s="17">
        <f>IF(S24&gt;=6000,10,IF(S24&gt;=4500,8,IF(S24&gt;=2500,6,IF(S24&gt;=1000,4,IF(S24&gt;=500,2,0)))))</f>
        <v>0</v>
      </c>
      <c r="T107" s="17">
        <f>IF(T24="실시",10,0)</f>
        <v>0</v>
      </c>
      <c r="U107" s="17">
        <f>IF(U24&gt;=16,15,IF(U24&gt;=11,12,IF(U24&gt;=6,9,IF(U24&gt;=1,6,0))))</f>
        <v>0</v>
      </c>
      <c r="V107" s="17">
        <f>IF(V24&gt;=60,15,IF(V24&gt;=40,12,IF(V24&gt;=20,9,IF(V24&gt;=1,6,0))))</f>
        <v>0</v>
      </c>
      <c r="W107" s="17">
        <f>IF(W24&gt;=3,10,IF(W24&gt;=2,7,IF(W24&gt;=1,4,0)))</f>
        <v>0</v>
      </c>
      <c r="X107" s="17">
        <f>IF(X24&gt;=25,15,IF(X24&gt;=18,12,IF(X24&gt;=12,9,IF(X24&gt;=6,6,IF(X24&gt;=4,3,0)))))</f>
        <v>0</v>
      </c>
      <c r="Y107" s="17">
        <f>IF(Y24="구성",15,0)</f>
        <v>0</v>
      </c>
      <c r="Z107" s="17">
        <f>IF(Z24&gt;=5,10,IF(Z24&gt;=4,8,IF(Z24&gt;=3,6,IF(Z24&gt;=2,4,IF(Z24&gt;=1,2,0)))))</f>
        <v>0</v>
      </c>
      <c r="AA107" s="35">
        <f>AA24</f>
        <v>0</v>
      </c>
      <c r="AB107" s="35">
        <f>AB24</f>
        <v>0</v>
      </c>
      <c r="AC107" s="35">
        <f>AC24</f>
        <v>0</v>
      </c>
      <c r="AD107" s="35">
        <f>AD24</f>
        <v>0</v>
      </c>
      <c r="AE107" s="35">
        <f>AE24</f>
        <v>0</v>
      </c>
      <c r="AF107" s="18">
        <f t="shared" si="3"/>
        <v>0</v>
      </c>
    </row>
    <row r="108" spans="1:32" x14ac:dyDescent="0.3">
      <c r="A108" s="21">
        <f>A25</f>
        <v>20</v>
      </c>
      <c r="B108" s="16">
        <f>B25</f>
        <v>0</v>
      </c>
      <c r="C108" s="16">
        <f>C25</f>
        <v>0</v>
      </c>
      <c r="D108" s="16">
        <f>D25</f>
        <v>0</v>
      </c>
      <c r="E108" s="198">
        <f t="shared" si="2"/>
        <v>0</v>
      </c>
      <c r="F108" s="17">
        <f>IF(F25="수립",10,0)</f>
        <v>0</v>
      </c>
      <c r="G108" s="17">
        <f>IF(G25&gt;=6,10,IF(G25=5,5,IF(G25&lt;=4,0)))</f>
        <v>0</v>
      </c>
      <c r="H108" s="17">
        <f>IF(H25&gt;=48,10,IF(H25&gt;=40,5,IF(H25&lt;40,0)))</f>
        <v>0</v>
      </c>
      <c r="I108" s="17">
        <f>IF(I25&gt;=40,10,IF(I25&gt;=25,8,IF(I25&gt;=15,5,IF(I25&gt;=8,3,0))))</f>
        <v>0</v>
      </c>
      <c r="J108" s="17">
        <f>IF(J25&gt;=700,10,IF(J25&gt;=600,8,IF(J25&gt;=500,6,IF(J25&gt;=400,4,IF(J25&gt;=200,2,0)))))</f>
        <v>0</v>
      </c>
      <c r="K108" s="17">
        <f>IF(K25&gt;=1,5,0)</f>
        <v>0</v>
      </c>
      <c r="L108" s="17">
        <f>IF(L25="실시",10,0)</f>
        <v>0</v>
      </c>
      <c r="M108" s="17">
        <f>IF(M25&gt;=8,5,IF(M25&gt;=4,3,IF(M25&gt;=1,1,0)))</f>
        <v>0</v>
      </c>
      <c r="N108" s="17">
        <f t="shared" si="1"/>
        <v>0</v>
      </c>
      <c r="O108" s="17">
        <f>IF(O25&gt;=1000,10,IF(O25&gt;=800,8,IF(O25&gt;=600,6,IF(O25&gt;=300,4,IF(O25&gt;=100,2,0)))))</f>
        <v>0</v>
      </c>
      <c r="P108" s="17">
        <f>IF(P25&gt;=15000,15,IF(P25&gt;=12000,12,IF(P25&gt;=8000,9,IF(P25&gt;=5000,6,IF(P25&gt;=2000,3,0)))))</f>
        <v>0</v>
      </c>
      <c r="Q108" s="17">
        <f>IF(Q25&gt;=8000,15,IF(Q25&gt;=6000,12,IF(Q25&gt;=4000,9,IF(Q25&gt;=2000,6,IF(Q25&gt;=1000,3,0)))))</f>
        <v>0</v>
      </c>
      <c r="R108" s="17">
        <f>IF(R25&gt;=7000,10,IF(R25&gt;=5000,8,IF(R25&gt;=3000,6,IF(R25&gt;=1000,4,IF(R25&gt;=500,2,0)))))</f>
        <v>0</v>
      </c>
      <c r="S108" s="17">
        <f>IF(S25&gt;=6000,10,IF(S25&gt;=4500,8,IF(S25&gt;=2500,6,IF(S25&gt;=1000,4,IF(S25&gt;=500,2,0)))))</f>
        <v>0</v>
      </c>
      <c r="T108" s="17">
        <f>IF(T25="실시",10,0)</f>
        <v>0</v>
      </c>
      <c r="U108" s="17">
        <f>IF(U25&gt;=16,15,IF(U25&gt;=11,12,IF(U25&gt;=6,9,IF(U25&gt;=1,6,0))))</f>
        <v>0</v>
      </c>
      <c r="V108" s="17">
        <f>IF(V25&gt;=60,15,IF(V25&gt;=40,12,IF(V25&gt;=20,9,IF(V25&gt;=1,6,0))))</f>
        <v>0</v>
      </c>
      <c r="W108" s="17">
        <f>IF(W25&gt;=3,10,IF(W25&gt;=2,7,IF(W25&gt;=1,4,0)))</f>
        <v>0</v>
      </c>
      <c r="X108" s="17">
        <f>IF(X25&gt;=25,15,IF(X25&gt;=18,12,IF(X25&gt;=12,9,IF(X25&gt;=6,6,IF(X25&gt;=4,3,0)))))</f>
        <v>0</v>
      </c>
      <c r="Y108" s="17">
        <f>IF(Y25="구성",15,0)</f>
        <v>0</v>
      </c>
      <c r="Z108" s="17">
        <f>IF(Z25&gt;=5,10,IF(Z25&gt;=4,8,IF(Z25&gt;=3,6,IF(Z25&gt;=2,4,IF(Z25&gt;=1,2,0)))))</f>
        <v>0</v>
      </c>
      <c r="AA108" s="35">
        <f>AA25</f>
        <v>0</v>
      </c>
      <c r="AB108" s="35">
        <f>AB25</f>
        <v>0</v>
      </c>
      <c r="AC108" s="35">
        <f>AC25</f>
        <v>0</v>
      </c>
      <c r="AD108" s="35">
        <f>AD25</f>
        <v>0</v>
      </c>
      <c r="AE108" s="35">
        <f>AE25</f>
        <v>0</v>
      </c>
      <c r="AF108" s="18">
        <f t="shared" si="3"/>
        <v>0</v>
      </c>
    </row>
    <row r="109" spans="1:32" x14ac:dyDescent="0.3">
      <c r="A109" s="21">
        <f>A26</f>
        <v>21</v>
      </c>
      <c r="B109" s="16">
        <f>B26</f>
        <v>0</v>
      </c>
      <c r="C109" s="16">
        <f>C26</f>
        <v>0</v>
      </c>
      <c r="D109" s="16">
        <f>D26</f>
        <v>0</v>
      </c>
      <c r="E109" s="198">
        <f t="shared" si="2"/>
        <v>0</v>
      </c>
      <c r="F109" s="17">
        <f>IF(F26="수립",10,0)</f>
        <v>0</v>
      </c>
      <c r="G109" s="17">
        <f>IF(G26&gt;=6,10,IF(G26=5,5,IF(G26&lt;=4,0)))</f>
        <v>0</v>
      </c>
      <c r="H109" s="17">
        <f>IF(H26&gt;=48,10,IF(H26&gt;=40,5,IF(H26&lt;40,0)))</f>
        <v>0</v>
      </c>
      <c r="I109" s="17">
        <f>IF(I26&gt;=40,10,IF(I26&gt;=25,8,IF(I26&gt;=15,5,IF(I26&gt;=8,3,0))))</f>
        <v>0</v>
      </c>
      <c r="J109" s="17">
        <f>IF(J26&gt;=700,10,IF(J26&gt;=600,8,IF(J26&gt;=500,6,IF(J26&gt;=400,4,IF(J26&gt;=200,2,0)))))</f>
        <v>0</v>
      </c>
      <c r="K109" s="17">
        <f>IF(K26&gt;=1,5,0)</f>
        <v>0</v>
      </c>
      <c r="L109" s="17">
        <f>IF(L26="실시",10,0)</f>
        <v>0</v>
      </c>
      <c r="M109" s="17">
        <f>IF(M26&gt;=8,5,IF(M26&gt;=4,3,IF(M26&gt;=1,1,0)))</f>
        <v>0</v>
      </c>
      <c r="N109" s="17">
        <f t="shared" si="1"/>
        <v>0</v>
      </c>
      <c r="O109" s="17">
        <f>IF(O26&gt;=1000,10,IF(O26&gt;=800,8,IF(O26&gt;=600,6,IF(O26&gt;=300,4,IF(O26&gt;=100,2,0)))))</f>
        <v>0</v>
      </c>
      <c r="P109" s="17">
        <f>IF(P26&gt;=15000,15,IF(P26&gt;=12000,12,IF(P26&gt;=8000,9,IF(P26&gt;=5000,6,IF(P26&gt;=2000,3,0)))))</f>
        <v>0</v>
      </c>
      <c r="Q109" s="17">
        <f>IF(Q26&gt;=8000,15,IF(Q26&gt;=6000,12,IF(Q26&gt;=4000,9,IF(Q26&gt;=2000,6,IF(Q26&gt;=1000,3,0)))))</f>
        <v>0</v>
      </c>
      <c r="R109" s="17">
        <f>IF(R26&gt;=7000,10,IF(R26&gt;=5000,8,IF(R26&gt;=3000,6,IF(R26&gt;=1000,4,IF(R26&gt;=500,2,0)))))</f>
        <v>0</v>
      </c>
      <c r="S109" s="17">
        <f>IF(S26&gt;=6000,10,IF(S26&gt;=4500,8,IF(S26&gt;=2500,6,IF(S26&gt;=1000,4,IF(S26&gt;=500,2,0)))))</f>
        <v>0</v>
      </c>
      <c r="T109" s="17">
        <f>IF(T26="실시",10,0)</f>
        <v>0</v>
      </c>
      <c r="U109" s="17">
        <f>IF(U26&gt;=16,15,IF(U26&gt;=11,12,IF(U26&gt;=6,9,IF(U26&gt;=1,6,0))))</f>
        <v>0</v>
      </c>
      <c r="V109" s="17">
        <f>IF(V26&gt;=60,15,IF(V26&gt;=40,12,IF(V26&gt;=20,9,IF(V26&gt;=1,6,0))))</f>
        <v>0</v>
      </c>
      <c r="W109" s="17">
        <f>IF(W26&gt;=3,10,IF(W26&gt;=2,7,IF(W26&gt;=1,4,0)))</f>
        <v>0</v>
      </c>
      <c r="X109" s="17">
        <f>IF(X26&gt;=25,15,IF(X26&gt;=18,12,IF(X26&gt;=12,9,IF(X26&gt;=6,6,IF(X26&gt;=4,3,0)))))</f>
        <v>0</v>
      </c>
      <c r="Y109" s="17">
        <f>IF(Y26="구성",15,0)</f>
        <v>0</v>
      </c>
      <c r="Z109" s="17">
        <f>IF(Z26&gt;=5,10,IF(Z26&gt;=4,8,IF(Z26&gt;=3,6,IF(Z26&gt;=2,4,IF(Z26&gt;=1,2,0)))))</f>
        <v>0</v>
      </c>
      <c r="AA109" s="35">
        <f>AA26</f>
        <v>0</v>
      </c>
      <c r="AB109" s="35">
        <f>AB26</f>
        <v>0</v>
      </c>
      <c r="AC109" s="35">
        <f>AC26</f>
        <v>0</v>
      </c>
      <c r="AD109" s="35">
        <f>AD26</f>
        <v>0</v>
      </c>
      <c r="AE109" s="35">
        <f>AE26</f>
        <v>0</v>
      </c>
      <c r="AF109" s="18">
        <f t="shared" si="3"/>
        <v>0</v>
      </c>
    </row>
    <row r="110" spans="1:32" x14ac:dyDescent="0.3">
      <c r="A110" s="21">
        <f>A27</f>
        <v>22</v>
      </c>
      <c r="B110" s="16">
        <f>B27</f>
        <v>0</v>
      </c>
      <c r="C110" s="16">
        <f>C27</f>
        <v>0</v>
      </c>
      <c r="D110" s="16">
        <f>D27</f>
        <v>0</v>
      </c>
      <c r="E110" s="198">
        <f t="shared" si="2"/>
        <v>0</v>
      </c>
      <c r="F110" s="17">
        <f>IF(F27="수립",10,0)</f>
        <v>0</v>
      </c>
      <c r="G110" s="17">
        <f>IF(G27&gt;=6,10,IF(G27=5,5,IF(G27&lt;=4,0)))</f>
        <v>0</v>
      </c>
      <c r="H110" s="17">
        <f>IF(H27&gt;=48,10,IF(H27&gt;=40,5,IF(H27&lt;40,0)))</f>
        <v>0</v>
      </c>
      <c r="I110" s="17">
        <f>IF(I27&gt;=40,10,IF(I27&gt;=25,8,IF(I27&gt;=15,5,IF(I27&gt;=8,3,0))))</f>
        <v>0</v>
      </c>
      <c r="J110" s="17">
        <f>IF(J27&gt;=700,10,IF(J27&gt;=600,8,IF(J27&gt;=500,6,IF(J27&gt;=400,4,IF(J27&gt;=200,2,0)))))</f>
        <v>0</v>
      </c>
      <c r="K110" s="17">
        <f>IF(K27&gt;=1,5,0)</f>
        <v>0</v>
      </c>
      <c r="L110" s="17">
        <f>IF(L27="실시",10,0)</f>
        <v>0</v>
      </c>
      <c r="M110" s="17">
        <f>IF(M27&gt;=8,5,IF(M27&gt;=4,3,IF(M27&gt;=1,1,0)))</f>
        <v>0</v>
      </c>
      <c r="N110" s="17">
        <f t="shared" si="1"/>
        <v>0</v>
      </c>
      <c r="O110" s="17">
        <f>IF(O27&gt;=1000,10,IF(O27&gt;=800,8,IF(O27&gt;=600,6,IF(O27&gt;=300,4,IF(O27&gt;=100,2,0)))))</f>
        <v>0</v>
      </c>
      <c r="P110" s="17">
        <f>IF(P27&gt;=15000,15,IF(P27&gt;=12000,12,IF(P27&gt;=8000,9,IF(P27&gt;=5000,6,IF(P27&gt;=2000,3,0)))))</f>
        <v>0</v>
      </c>
      <c r="Q110" s="17">
        <f>IF(Q27&gt;=8000,15,IF(Q27&gt;=6000,12,IF(Q27&gt;=4000,9,IF(Q27&gt;=2000,6,IF(Q27&gt;=1000,3,0)))))</f>
        <v>0</v>
      </c>
      <c r="R110" s="17">
        <f>IF(R27&gt;=7000,10,IF(R27&gt;=5000,8,IF(R27&gt;=3000,6,IF(R27&gt;=1000,4,IF(R27&gt;=500,2,0)))))</f>
        <v>0</v>
      </c>
      <c r="S110" s="17">
        <f>IF(S27&gt;=6000,10,IF(S27&gt;=4500,8,IF(S27&gt;=2500,6,IF(S27&gt;=1000,4,IF(S27&gt;=500,2,0)))))</f>
        <v>0</v>
      </c>
      <c r="T110" s="17">
        <f>IF(T27="실시",10,0)</f>
        <v>0</v>
      </c>
      <c r="U110" s="17">
        <f>IF(U27&gt;=16,15,IF(U27&gt;=11,12,IF(U27&gt;=6,9,IF(U27&gt;=1,6,0))))</f>
        <v>0</v>
      </c>
      <c r="V110" s="17">
        <f>IF(V27&gt;=60,15,IF(V27&gt;=40,12,IF(V27&gt;=20,9,IF(V27&gt;=1,6,0))))</f>
        <v>0</v>
      </c>
      <c r="W110" s="17">
        <f>IF(W27&gt;=3,10,IF(W27&gt;=2,7,IF(W27&gt;=1,4,0)))</f>
        <v>0</v>
      </c>
      <c r="X110" s="17">
        <f>IF(X27&gt;=25,15,IF(X27&gt;=18,12,IF(X27&gt;=12,9,IF(X27&gt;=6,6,IF(X27&gt;=4,3,0)))))</f>
        <v>0</v>
      </c>
      <c r="Y110" s="17">
        <f>IF(Y27="구성",15,0)</f>
        <v>0</v>
      </c>
      <c r="Z110" s="17">
        <f>IF(Z27&gt;=5,10,IF(Z27&gt;=4,8,IF(Z27&gt;=3,6,IF(Z27&gt;=2,4,IF(Z27&gt;=1,2,0)))))</f>
        <v>0</v>
      </c>
      <c r="AA110" s="35">
        <f>AA27</f>
        <v>0</v>
      </c>
      <c r="AB110" s="35">
        <f>AB27</f>
        <v>0</v>
      </c>
      <c r="AC110" s="35">
        <f>AC27</f>
        <v>0</v>
      </c>
      <c r="AD110" s="35">
        <f>AD27</f>
        <v>0</v>
      </c>
      <c r="AE110" s="35">
        <f>AE27</f>
        <v>0</v>
      </c>
      <c r="AF110" s="18">
        <f t="shared" si="3"/>
        <v>0</v>
      </c>
    </row>
    <row r="111" spans="1:32" x14ac:dyDescent="0.3">
      <c r="A111" s="21">
        <f>A28</f>
        <v>23</v>
      </c>
      <c r="B111" s="16">
        <f>B28</f>
        <v>0</v>
      </c>
      <c r="C111" s="16">
        <f>C28</f>
        <v>0</v>
      </c>
      <c r="D111" s="16">
        <f>D28</f>
        <v>0</v>
      </c>
      <c r="E111" s="198">
        <f t="shared" si="2"/>
        <v>0</v>
      </c>
      <c r="F111" s="17">
        <f>IF(F28="수립",10,0)</f>
        <v>0</v>
      </c>
      <c r="G111" s="17">
        <f>IF(G28&gt;=6,10,IF(G28=5,5,IF(G28&lt;=4,0)))</f>
        <v>0</v>
      </c>
      <c r="H111" s="17">
        <f>IF(H28&gt;=48,10,IF(H28&gt;=40,5,IF(H28&lt;40,0)))</f>
        <v>0</v>
      </c>
      <c r="I111" s="17">
        <f>IF(I28&gt;=40,10,IF(I28&gt;=25,8,IF(I28&gt;=15,5,IF(I28&gt;=8,3,0))))</f>
        <v>0</v>
      </c>
      <c r="J111" s="17">
        <f>IF(J28&gt;=700,10,IF(J28&gt;=600,8,IF(J28&gt;=500,6,IF(J28&gt;=400,4,IF(J28&gt;=200,2,0)))))</f>
        <v>0</v>
      </c>
      <c r="K111" s="17">
        <f>IF(K28&gt;=1,5,0)</f>
        <v>0</v>
      </c>
      <c r="L111" s="17">
        <f>IF(L28="실시",10,0)</f>
        <v>0</v>
      </c>
      <c r="M111" s="17">
        <f>IF(M28&gt;=8,5,IF(M28&gt;=4,3,IF(M28&gt;=1,1,0)))</f>
        <v>0</v>
      </c>
      <c r="N111" s="17">
        <f t="shared" si="1"/>
        <v>0</v>
      </c>
      <c r="O111" s="17">
        <f>IF(O28&gt;=1000,10,IF(O28&gt;=800,8,IF(O28&gt;=600,6,IF(O28&gt;=300,4,IF(O28&gt;=100,2,0)))))</f>
        <v>0</v>
      </c>
      <c r="P111" s="17">
        <f>IF(P28&gt;=15000,15,IF(P28&gt;=12000,12,IF(P28&gt;=8000,9,IF(P28&gt;=5000,6,IF(P28&gt;=2000,3,0)))))</f>
        <v>0</v>
      </c>
      <c r="Q111" s="17">
        <f>IF(Q28&gt;=8000,15,IF(Q28&gt;=6000,12,IF(Q28&gt;=4000,9,IF(Q28&gt;=2000,6,IF(Q28&gt;=1000,3,0)))))</f>
        <v>0</v>
      </c>
      <c r="R111" s="17">
        <f>IF(R28&gt;=7000,10,IF(R28&gt;=5000,8,IF(R28&gt;=3000,6,IF(R28&gt;=1000,4,IF(R28&gt;=500,2,0)))))</f>
        <v>0</v>
      </c>
      <c r="S111" s="17">
        <f>IF(S28&gt;=6000,10,IF(S28&gt;=4500,8,IF(S28&gt;=2500,6,IF(S28&gt;=1000,4,IF(S28&gt;=500,2,0)))))</f>
        <v>0</v>
      </c>
      <c r="T111" s="17">
        <f>IF(T28="실시",10,0)</f>
        <v>0</v>
      </c>
      <c r="U111" s="17">
        <f>IF(U28&gt;=16,15,IF(U28&gt;=11,12,IF(U28&gt;=6,9,IF(U28&gt;=1,6,0))))</f>
        <v>0</v>
      </c>
      <c r="V111" s="17">
        <f>IF(V28&gt;=60,15,IF(V28&gt;=40,12,IF(V28&gt;=20,9,IF(V28&gt;=1,6,0))))</f>
        <v>0</v>
      </c>
      <c r="W111" s="17">
        <f>IF(W28&gt;=3,10,IF(W28&gt;=2,7,IF(W28&gt;=1,4,0)))</f>
        <v>0</v>
      </c>
      <c r="X111" s="17">
        <f>IF(X28&gt;=25,15,IF(X28&gt;=18,12,IF(X28&gt;=12,9,IF(X28&gt;=6,6,IF(X28&gt;=4,3,0)))))</f>
        <v>0</v>
      </c>
      <c r="Y111" s="17">
        <f>IF(Y28="구성",15,0)</f>
        <v>0</v>
      </c>
      <c r="Z111" s="17">
        <f>IF(Z28&gt;=5,10,IF(Z28&gt;=4,8,IF(Z28&gt;=3,6,IF(Z28&gt;=2,4,IF(Z28&gt;=1,2,0)))))</f>
        <v>0</v>
      </c>
      <c r="AA111" s="35">
        <f>AA28</f>
        <v>0</v>
      </c>
      <c r="AB111" s="35">
        <f>AB28</f>
        <v>0</v>
      </c>
      <c r="AC111" s="35">
        <f>AC28</f>
        <v>0</v>
      </c>
      <c r="AD111" s="35">
        <f>AD28</f>
        <v>0</v>
      </c>
      <c r="AE111" s="35">
        <f>AE28</f>
        <v>0</v>
      </c>
      <c r="AF111" s="18">
        <f t="shared" si="3"/>
        <v>0</v>
      </c>
    </row>
    <row r="112" spans="1:32" x14ac:dyDescent="0.3">
      <c r="A112" s="21">
        <f>A29</f>
        <v>24</v>
      </c>
      <c r="B112" s="16">
        <f>B29</f>
        <v>0</v>
      </c>
      <c r="C112" s="16">
        <f>C29</f>
        <v>0</v>
      </c>
      <c r="D112" s="16">
        <f>D29</f>
        <v>0</v>
      </c>
      <c r="E112" s="198">
        <f t="shared" si="2"/>
        <v>0</v>
      </c>
      <c r="F112" s="17">
        <f>IF(F29="수립",10,0)</f>
        <v>0</v>
      </c>
      <c r="G112" s="17">
        <f>IF(G29&gt;=6,10,IF(G29=5,5,IF(G29&lt;=4,0)))</f>
        <v>0</v>
      </c>
      <c r="H112" s="17">
        <f>IF(H29&gt;=48,10,IF(H29&gt;=40,5,IF(H29&lt;40,0)))</f>
        <v>0</v>
      </c>
      <c r="I112" s="17">
        <f>IF(I29&gt;=40,10,IF(I29&gt;=25,8,IF(I29&gt;=15,5,IF(I29&gt;=8,3,0))))</f>
        <v>0</v>
      </c>
      <c r="J112" s="17">
        <f>IF(J29&gt;=700,10,IF(J29&gt;=600,8,IF(J29&gt;=500,6,IF(J29&gt;=400,4,IF(J29&gt;=200,2,0)))))</f>
        <v>0</v>
      </c>
      <c r="K112" s="17">
        <f>IF(K29&gt;=1,5,0)</f>
        <v>0</v>
      </c>
      <c r="L112" s="17">
        <f>IF(L29="실시",10,0)</f>
        <v>0</v>
      </c>
      <c r="M112" s="17">
        <f>IF(M29&gt;=8,5,IF(M29&gt;=4,3,IF(M29&gt;=1,1,0)))</f>
        <v>0</v>
      </c>
      <c r="N112" s="17">
        <f t="shared" si="1"/>
        <v>0</v>
      </c>
      <c r="O112" s="17">
        <f>IF(O29&gt;=1000,10,IF(O29&gt;=800,8,IF(O29&gt;=600,6,IF(O29&gt;=300,4,IF(O29&gt;=100,2,0)))))</f>
        <v>0</v>
      </c>
      <c r="P112" s="17">
        <f>IF(P29&gt;=15000,15,IF(P29&gt;=12000,12,IF(P29&gt;=8000,9,IF(P29&gt;=5000,6,IF(P29&gt;=2000,3,0)))))</f>
        <v>0</v>
      </c>
      <c r="Q112" s="17">
        <f>IF(Q29&gt;=8000,15,IF(Q29&gt;=6000,12,IF(Q29&gt;=4000,9,IF(Q29&gt;=2000,6,IF(Q29&gt;=1000,3,0)))))</f>
        <v>0</v>
      </c>
      <c r="R112" s="17">
        <f>IF(R29&gt;=7000,10,IF(R29&gt;=5000,8,IF(R29&gt;=3000,6,IF(R29&gt;=1000,4,IF(R29&gt;=500,2,0)))))</f>
        <v>0</v>
      </c>
      <c r="S112" s="17">
        <f>IF(S29&gt;=6000,10,IF(S29&gt;=4500,8,IF(S29&gt;=2500,6,IF(S29&gt;=1000,4,IF(S29&gt;=500,2,0)))))</f>
        <v>0</v>
      </c>
      <c r="T112" s="17">
        <f>IF(T29="실시",10,0)</f>
        <v>0</v>
      </c>
      <c r="U112" s="17">
        <f>IF(U29&gt;=16,15,IF(U29&gt;=11,12,IF(U29&gt;=6,9,IF(U29&gt;=1,6,0))))</f>
        <v>0</v>
      </c>
      <c r="V112" s="17">
        <f>IF(V29&gt;=60,15,IF(V29&gt;=40,12,IF(V29&gt;=20,9,IF(V29&gt;=1,6,0))))</f>
        <v>0</v>
      </c>
      <c r="W112" s="17">
        <f>IF(W29&gt;=3,10,IF(W29&gt;=2,7,IF(W29&gt;=1,4,0)))</f>
        <v>0</v>
      </c>
      <c r="X112" s="17">
        <f>IF(X29&gt;=25,15,IF(X29&gt;=18,12,IF(X29&gt;=12,9,IF(X29&gt;=6,6,IF(X29&gt;=4,3,0)))))</f>
        <v>0</v>
      </c>
      <c r="Y112" s="17">
        <f>IF(Y29="구성",15,0)</f>
        <v>0</v>
      </c>
      <c r="Z112" s="17">
        <f>IF(Z29&gt;=5,10,IF(Z29&gt;=4,8,IF(Z29&gt;=3,6,IF(Z29&gt;=2,4,IF(Z29&gt;=1,2,0)))))</f>
        <v>0</v>
      </c>
      <c r="AA112" s="35">
        <f>AA29</f>
        <v>0</v>
      </c>
      <c r="AB112" s="35">
        <f>AB29</f>
        <v>0</v>
      </c>
      <c r="AC112" s="35">
        <f>AC29</f>
        <v>0</v>
      </c>
      <c r="AD112" s="35">
        <f>AD29</f>
        <v>0</v>
      </c>
      <c r="AE112" s="35">
        <f>AE29</f>
        <v>0</v>
      </c>
      <c r="AF112" s="18">
        <f t="shared" si="3"/>
        <v>0</v>
      </c>
    </row>
    <row r="113" spans="1:32" x14ac:dyDescent="0.3">
      <c r="A113" s="21">
        <f>A30</f>
        <v>25</v>
      </c>
      <c r="B113" s="16">
        <f>B30</f>
        <v>0</v>
      </c>
      <c r="C113" s="16">
        <f>C30</f>
        <v>0</v>
      </c>
      <c r="D113" s="16">
        <f>D30</f>
        <v>0</v>
      </c>
      <c r="E113" s="198">
        <f t="shared" si="2"/>
        <v>0</v>
      </c>
      <c r="F113" s="17">
        <f>IF(F30="수립",10,0)</f>
        <v>0</v>
      </c>
      <c r="G113" s="17">
        <f>IF(G30&gt;=6,10,IF(G30=5,5,IF(G30&lt;=4,0)))</f>
        <v>0</v>
      </c>
      <c r="H113" s="17">
        <f>IF(H30&gt;=48,10,IF(H30&gt;=40,5,IF(H30&lt;40,0)))</f>
        <v>0</v>
      </c>
      <c r="I113" s="17">
        <f>IF(I30&gt;=40,10,IF(I30&gt;=25,8,IF(I30&gt;=15,5,IF(I30&gt;=8,3,0))))</f>
        <v>0</v>
      </c>
      <c r="J113" s="17">
        <f>IF(J30&gt;=700,10,IF(J30&gt;=600,8,IF(J30&gt;=500,6,IF(J30&gt;=400,4,IF(J30&gt;=200,2,0)))))</f>
        <v>0</v>
      </c>
      <c r="K113" s="17">
        <f>IF(K30&gt;=1,5,0)</f>
        <v>0</v>
      </c>
      <c r="L113" s="17">
        <f>IF(L30="실시",10,0)</f>
        <v>0</v>
      </c>
      <c r="M113" s="17">
        <f>IF(M30&gt;=8,5,IF(M30&gt;=4,3,IF(M30&gt;=1,1,0)))</f>
        <v>0</v>
      </c>
      <c r="N113" s="17">
        <f t="shared" si="1"/>
        <v>0</v>
      </c>
      <c r="O113" s="17">
        <f>IF(O30&gt;=1000,10,IF(O30&gt;=800,8,IF(O30&gt;=600,6,IF(O30&gt;=300,4,IF(O30&gt;=100,2,0)))))</f>
        <v>0</v>
      </c>
      <c r="P113" s="17">
        <f>IF(P30&gt;=15000,15,IF(P30&gt;=12000,12,IF(P30&gt;=8000,9,IF(P30&gt;=5000,6,IF(P30&gt;=2000,3,0)))))</f>
        <v>0</v>
      </c>
      <c r="Q113" s="17">
        <f>IF(Q30&gt;=8000,15,IF(Q30&gt;=6000,12,IF(Q30&gt;=4000,9,IF(Q30&gt;=2000,6,IF(Q30&gt;=1000,3,0)))))</f>
        <v>0</v>
      </c>
      <c r="R113" s="17">
        <f>IF(R30&gt;=7000,10,IF(R30&gt;=5000,8,IF(R30&gt;=3000,6,IF(R30&gt;=1000,4,IF(R30&gt;=500,2,0)))))</f>
        <v>0</v>
      </c>
      <c r="S113" s="17">
        <f>IF(S30&gt;=6000,10,IF(S30&gt;=4500,8,IF(S30&gt;=2500,6,IF(S30&gt;=1000,4,IF(S30&gt;=500,2,0)))))</f>
        <v>0</v>
      </c>
      <c r="T113" s="17">
        <f>IF(T30="실시",10,0)</f>
        <v>0</v>
      </c>
      <c r="U113" s="17">
        <f>IF(U30&gt;=16,15,IF(U30&gt;=11,12,IF(U30&gt;=6,9,IF(U30&gt;=1,6,0))))</f>
        <v>0</v>
      </c>
      <c r="V113" s="17">
        <f>IF(V30&gt;=60,15,IF(V30&gt;=40,12,IF(V30&gt;=20,9,IF(V30&gt;=1,6,0))))</f>
        <v>0</v>
      </c>
      <c r="W113" s="17">
        <f>IF(W30&gt;=3,10,IF(W30&gt;=2,7,IF(W30&gt;=1,4,0)))</f>
        <v>0</v>
      </c>
      <c r="X113" s="17">
        <f>IF(X30&gt;=25,15,IF(X30&gt;=18,12,IF(X30&gt;=12,9,IF(X30&gt;=6,6,IF(X30&gt;=4,3,0)))))</f>
        <v>0</v>
      </c>
      <c r="Y113" s="17">
        <f>IF(Y30="구성",15,0)</f>
        <v>0</v>
      </c>
      <c r="Z113" s="17">
        <f>IF(Z30&gt;=5,10,IF(Z30&gt;=4,8,IF(Z30&gt;=3,6,IF(Z30&gt;=2,4,IF(Z30&gt;=1,2,0)))))</f>
        <v>0</v>
      </c>
      <c r="AA113" s="35">
        <f>AA30</f>
        <v>0</v>
      </c>
      <c r="AB113" s="35">
        <f>AB30</f>
        <v>0</v>
      </c>
      <c r="AC113" s="35">
        <f>AC30</f>
        <v>0</v>
      </c>
      <c r="AD113" s="35">
        <f>AD30</f>
        <v>0</v>
      </c>
      <c r="AE113" s="35">
        <f>AE30</f>
        <v>0</v>
      </c>
      <c r="AF113" s="18">
        <f t="shared" si="3"/>
        <v>0</v>
      </c>
    </row>
    <row r="114" spans="1:32" x14ac:dyDescent="0.3">
      <c r="A114" s="21">
        <f>A31</f>
        <v>26</v>
      </c>
      <c r="B114" s="16">
        <f>B31</f>
        <v>0</v>
      </c>
      <c r="C114" s="16">
        <f>C31</f>
        <v>0</v>
      </c>
      <c r="D114" s="16">
        <f>D31</f>
        <v>0</v>
      </c>
      <c r="E114" s="198">
        <f t="shared" si="2"/>
        <v>0</v>
      </c>
      <c r="F114" s="17">
        <f>IF(F31="수립",10,0)</f>
        <v>0</v>
      </c>
      <c r="G114" s="17">
        <f>IF(G31&gt;=6,10,IF(G31=5,5,IF(G31&lt;=4,0)))</f>
        <v>0</v>
      </c>
      <c r="H114" s="17">
        <f>IF(H31&gt;=48,10,IF(H31&gt;=40,5,IF(H31&lt;40,0)))</f>
        <v>0</v>
      </c>
      <c r="I114" s="17">
        <f>IF(I31&gt;=40,10,IF(I31&gt;=25,8,IF(I31&gt;=15,5,IF(I31&gt;=8,3,0))))</f>
        <v>0</v>
      </c>
      <c r="J114" s="17">
        <f>IF(J31&gt;=700,10,IF(J31&gt;=600,8,IF(J31&gt;=500,6,IF(J31&gt;=400,4,IF(J31&gt;=200,2,0)))))</f>
        <v>0</v>
      </c>
      <c r="K114" s="17">
        <f>IF(K31&gt;=1,5,0)</f>
        <v>0</v>
      </c>
      <c r="L114" s="17">
        <f>IF(L31="실시",10,0)</f>
        <v>0</v>
      </c>
      <c r="M114" s="17">
        <f>IF(M31&gt;=8,5,IF(M31&gt;=4,3,IF(M31&gt;=1,1,0)))</f>
        <v>0</v>
      </c>
      <c r="N114" s="17">
        <f t="shared" si="1"/>
        <v>0</v>
      </c>
      <c r="O114" s="17">
        <f>IF(O31&gt;=1000,10,IF(O31&gt;=800,8,IF(O31&gt;=600,6,IF(O31&gt;=300,4,IF(O31&gt;=100,2,0)))))</f>
        <v>0</v>
      </c>
      <c r="P114" s="17">
        <f>IF(P31&gt;=15000,15,IF(P31&gt;=12000,12,IF(P31&gt;=8000,9,IF(P31&gt;=5000,6,IF(P31&gt;=2000,3,0)))))</f>
        <v>0</v>
      </c>
      <c r="Q114" s="17">
        <f>IF(Q31&gt;=8000,15,IF(Q31&gt;=6000,12,IF(Q31&gt;=4000,9,IF(Q31&gt;=2000,6,IF(Q31&gt;=1000,3,0)))))</f>
        <v>0</v>
      </c>
      <c r="R114" s="17">
        <f>IF(R31&gt;=7000,10,IF(R31&gt;=5000,8,IF(R31&gt;=3000,6,IF(R31&gt;=1000,4,IF(R31&gt;=500,2,0)))))</f>
        <v>0</v>
      </c>
      <c r="S114" s="17">
        <f>IF(S31&gt;=6000,10,IF(S31&gt;=4500,8,IF(S31&gt;=2500,6,IF(S31&gt;=1000,4,IF(S31&gt;=500,2,0)))))</f>
        <v>0</v>
      </c>
      <c r="T114" s="17">
        <f>IF(T31="실시",10,0)</f>
        <v>0</v>
      </c>
      <c r="U114" s="17">
        <f>IF(U31&gt;=16,15,IF(U31&gt;=11,12,IF(U31&gt;=6,9,IF(U31&gt;=1,6,0))))</f>
        <v>0</v>
      </c>
      <c r="V114" s="17">
        <f>IF(V31&gt;=60,15,IF(V31&gt;=40,12,IF(V31&gt;=20,9,IF(V31&gt;=1,6,0))))</f>
        <v>0</v>
      </c>
      <c r="W114" s="17">
        <f>IF(W31&gt;=3,10,IF(W31&gt;=2,7,IF(W31&gt;=1,4,0)))</f>
        <v>0</v>
      </c>
      <c r="X114" s="17">
        <f>IF(X31&gt;=25,15,IF(X31&gt;=18,12,IF(X31&gt;=12,9,IF(X31&gt;=6,6,IF(X31&gt;=4,3,0)))))</f>
        <v>0</v>
      </c>
      <c r="Y114" s="17">
        <f>IF(Y31="구성",15,0)</f>
        <v>0</v>
      </c>
      <c r="Z114" s="17">
        <f>IF(Z31&gt;=5,10,IF(Z31&gt;=4,8,IF(Z31&gt;=3,6,IF(Z31&gt;=2,4,IF(Z31&gt;=1,2,0)))))</f>
        <v>0</v>
      </c>
      <c r="AA114" s="35">
        <f>AA31</f>
        <v>0</v>
      </c>
      <c r="AB114" s="35">
        <f>AB31</f>
        <v>0</v>
      </c>
      <c r="AC114" s="35">
        <f>AC31</f>
        <v>0</v>
      </c>
      <c r="AD114" s="35">
        <f>AD31</f>
        <v>0</v>
      </c>
      <c r="AE114" s="35">
        <f>AE31</f>
        <v>0</v>
      </c>
      <c r="AF114" s="18">
        <f t="shared" si="3"/>
        <v>0</v>
      </c>
    </row>
    <row r="115" spans="1:32" x14ac:dyDescent="0.3">
      <c r="A115" s="21">
        <f>A32</f>
        <v>27</v>
      </c>
      <c r="B115" s="16">
        <f>B32</f>
        <v>0</v>
      </c>
      <c r="C115" s="16">
        <f>C32</f>
        <v>0</v>
      </c>
      <c r="D115" s="16">
        <f>D32</f>
        <v>0</v>
      </c>
      <c r="E115" s="198">
        <f t="shared" si="2"/>
        <v>0</v>
      </c>
      <c r="F115" s="17">
        <f>IF(F32="수립",10,0)</f>
        <v>0</v>
      </c>
      <c r="G115" s="17">
        <f>IF(G32&gt;=6,10,IF(G32=5,5,IF(G32&lt;=4,0)))</f>
        <v>0</v>
      </c>
      <c r="H115" s="17">
        <f>IF(H32&gt;=48,10,IF(H32&gt;=40,5,IF(H32&lt;40,0)))</f>
        <v>0</v>
      </c>
      <c r="I115" s="17">
        <f>IF(I32&gt;=40,10,IF(I32&gt;=25,8,IF(I32&gt;=15,5,IF(I32&gt;=8,3,0))))</f>
        <v>0</v>
      </c>
      <c r="J115" s="17">
        <f>IF(J32&gt;=700,10,IF(J32&gt;=600,8,IF(J32&gt;=500,6,IF(J32&gt;=400,4,IF(J32&gt;=200,2,0)))))</f>
        <v>0</v>
      </c>
      <c r="K115" s="17">
        <f>IF(K32&gt;=1,5,0)</f>
        <v>0</v>
      </c>
      <c r="L115" s="17">
        <f>IF(L32="실시",10,0)</f>
        <v>0</v>
      </c>
      <c r="M115" s="17">
        <f>IF(M32&gt;=8,5,IF(M32&gt;=4,3,IF(M32&gt;=1,1,0)))</f>
        <v>0</v>
      </c>
      <c r="N115" s="17">
        <f t="shared" si="1"/>
        <v>0</v>
      </c>
      <c r="O115" s="17">
        <f>IF(O32&gt;=1000,10,IF(O32&gt;=800,8,IF(O32&gt;=600,6,IF(O32&gt;=300,4,IF(O32&gt;=100,2,0)))))</f>
        <v>0</v>
      </c>
      <c r="P115" s="17">
        <f>IF(P32&gt;=15000,15,IF(P32&gt;=12000,12,IF(P32&gt;=8000,9,IF(P32&gt;=5000,6,IF(P32&gt;=2000,3,0)))))</f>
        <v>0</v>
      </c>
      <c r="Q115" s="17">
        <f>IF(Q32&gt;=8000,15,IF(Q32&gt;=6000,12,IF(Q32&gt;=4000,9,IF(Q32&gt;=2000,6,IF(Q32&gt;=1000,3,0)))))</f>
        <v>0</v>
      </c>
      <c r="R115" s="17">
        <f>IF(R32&gt;=7000,10,IF(R32&gt;=5000,8,IF(R32&gt;=3000,6,IF(R32&gt;=1000,4,IF(R32&gt;=500,2,0)))))</f>
        <v>0</v>
      </c>
      <c r="S115" s="17">
        <f>IF(S32&gt;=6000,10,IF(S32&gt;=4500,8,IF(S32&gt;=2500,6,IF(S32&gt;=1000,4,IF(S32&gt;=500,2,0)))))</f>
        <v>0</v>
      </c>
      <c r="T115" s="17">
        <f>IF(T32="실시",10,0)</f>
        <v>0</v>
      </c>
      <c r="U115" s="17">
        <f>IF(U32&gt;=16,15,IF(U32&gt;=11,12,IF(U32&gt;=6,9,IF(U32&gt;=1,6,0))))</f>
        <v>0</v>
      </c>
      <c r="V115" s="17">
        <f>IF(V32&gt;=60,15,IF(V32&gt;=40,12,IF(V32&gt;=20,9,IF(V32&gt;=1,6,0))))</f>
        <v>0</v>
      </c>
      <c r="W115" s="17">
        <f>IF(W32&gt;=3,10,IF(W32&gt;=2,7,IF(W32&gt;=1,4,0)))</f>
        <v>0</v>
      </c>
      <c r="X115" s="17">
        <f>IF(X32&gt;=25,15,IF(X32&gt;=18,12,IF(X32&gt;=12,9,IF(X32&gt;=6,6,IF(X32&gt;=4,3,0)))))</f>
        <v>0</v>
      </c>
      <c r="Y115" s="17">
        <f>IF(Y32="구성",15,0)</f>
        <v>0</v>
      </c>
      <c r="Z115" s="17">
        <f>IF(Z32&gt;=5,10,IF(Z32&gt;=4,8,IF(Z32&gt;=3,6,IF(Z32&gt;=2,4,IF(Z32&gt;=1,2,0)))))</f>
        <v>0</v>
      </c>
      <c r="AA115" s="35">
        <f>AA32</f>
        <v>0</v>
      </c>
      <c r="AB115" s="35">
        <f>AB32</f>
        <v>0</v>
      </c>
      <c r="AC115" s="35">
        <f>AC32</f>
        <v>0</v>
      </c>
      <c r="AD115" s="35">
        <f>AD32</f>
        <v>0</v>
      </c>
      <c r="AE115" s="35">
        <f>AE32</f>
        <v>0</v>
      </c>
      <c r="AF115" s="18">
        <f t="shared" si="3"/>
        <v>0</v>
      </c>
    </row>
    <row r="116" spans="1:32" x14ac:dyDescent="0.3">
      <c r="A116" s="21">
        <f>A33</f>
        <v>28</v>
      </c>
      <c r="B116" s="16">
        <f>B33</f>
        <v>0</v>
      </c>
      <c r="C116" s="16">
        <f>C33</f>
        <v>0</v>
      </c>
      <c r="D116" s="16">
        <f>D33</f>
        <v>0</v>
      </c>
      <c r="E116" s="198">
        <f t="shared" si="2"/>
        <v>0</v>
      </c>
      <c r="F116" s="17">
        <f>IF(F33="수립",10,0)</f>
        <v>0</v>
      </c>
      <c r="G116" s="17">
        <f>IF(G33&gt;=6,10,IF(G33=5,5,IF(G33&lt;=4,0)))</f>
        <v>0</v>
      </c>
      <c r="H116" s="17">
        <f>IF(H33&gt;=48,10,IF(H33&gt;=40,5,IF(H33&lt;40,0)))</f>
        <v>0</v>
      </c>
      <c r="I116" s="17">
        <f>IF(I33&gt;=40,10,IF(I33&gt;=25,8,IF(I33&gt;=15,5,IF(I33&gt;=8,3,0))))</f>
        <v>0</v>
      </c>
      <c r="J116" s="17">
        <f>IF(J33&gt;=700,10,IF(J33&gt;=600,8,IF(J33&gt;=500,6,IF(J33&gt;=400,4,IF(J33&gt;=200,2,0)))))</f>
        <v>0</v>
      </c>
      <c r="K116" s="17">
        <f>IF(K33&gt;=1,5,0)</f>
        <v>0</v>
      </c>
      <c r="L116" s="17">
        <f>IF(L33="실시",10,0)</f>
        <v>0</v>
      </c>
      <c r="M116" s="17">
        <f>IF(M33&gt;=8,5,IF(M33&gt;=4,3,IF(M33&gt;=1,1,0)))</f>
        <v>0</v>
      </c>
      <c r="N116" s="17">
        <f t="shared" si="1"/>
        <v>0</v>
      </c>
      <c r="O116" s="17">
        <f>IF(O33&gt;=1000,10,IF(O33&gt;=800,8,IF(O33&gt;=600,6,IF(O33&gt;=300,4,IF(O33&gt;=100,2,0)))))</f>
        <v>0</v>
      </c>
      <c r="P116" s="17">
        <f>IF(P33&gt;=15000,15,IF(P33&gt;=12000,12,IF(P33&gt;=8000,9,IF(P33&gt;=5000,6,IF(P33&gt;=2000,3,0)))))</f>
        <v>0</v>
      </c>
      <c r="Q116" s="17">
        <f>IF(Q33&gt;=8000,15,IF(Q33&gt;=6000,12,IF(Q33&gt;=4000,9,IF(Q33&gt;=2000,6,IF(Q33&gt;=1000,3,0)))))</f>
        <v>0</v>
      </c>
      <c r="R116" s="17">
        <f>IF(R33&gt;=7000,10,IF(R33&gt;=5000,8,IF(R33&gt;=3000,6,IF(R33&gt;=1000,4,IF(R33&gt;=500,2,0)))))</f>
        <v>0</v>
      </c>
      <c r="S116" s="17">
        <f>IF(S33&gt;=6000,10,IF(S33&gt;=4500,8,IF(S33&gt;=2500,6,IF(S33&gt;=1000,4,IF(S33&gt;=500,2,0)))))</f>
        <v>0</v>
      </c>
      <c r="T116" s="17">
        <f>IF(T33="실시",10,0)</f>
        <v>0</v>
      </c>
      <c r="U116" s="17">
        <f>IF(U33&gt;=16,15,IF(U33&gt;=11,12,IF(U33&gt;=6,9,IF(U33&gt;=1,6,0))))</f>
        <v>0</v>
      </c>
      <c r="V116" s="17">
        <f>IF(V33&gt;=60,15,IF(V33&gt;=40,12,IF(V33&gt;=20,9,IF(V33&gt;=1,6,0))))</f>
        <v>0</v>
      </c>
      <c r="W116" s="17">
        <f>IF(W33&gt;=3,10,IF(W33&gt;=2,7,IF(W33&gt;=1,4,0)))</f>
        <v>0</v>
      </c>
      <c r="X116" s="17">
        <f>IF(X33&gt;=25,15,IF(X33&gt;=18,12,IF(X33&gt;=12,9,IF(X33&gt;=6,6,IF(X33&gt;=4,3,0)))))</f>
        <v>0</v>
      </c>
      <c r="Y116" s="17">
        <f>IF(Y33="구성",15,0)</f>
        <v>0</v>
      </c>
      <c r="Z116" s="17">
        <f>IF(Z33&gt;=5,10,IF(Z33&gt;=4,8,IF(Z33&gt;=3,6,IF(Z33&gt;=2,4,IF(Z33&gt;=1,2,0)))))</f>
        <v>0</v>
      </c>
      <c r="AA116" s="35">
        <f>AA33</f>
        <v>0</v>
      </c>
      <c r="AB116" s="35">
        <f>AB33</f>
        <v>0</v>
      </c>
      <c r="AC116" s="35">
        <f>AC33</f>
        <v>0</v>
      </c>
      <c r="AD116" s="35">
        <f>AD33</f>
        <v>0</v>
      </c>
      <c r="AE116" s="35">
        <f>AE33</f>
        <v>0</v>
      </c>
      <c r="AF116" s="18">
        <f t="shared" si="3"/>
        <v>0</v>
      </c>
    </row>
    <row r="117" spans="1:32" x14ac:dyDescent="0.3">
      <c r="A117" s="21">
        <f>A34</f>
        <v>29</v>
      </c>
      <c r="B117" s="16">
        <f>B34</f>
        <v>0</v>
      </c>
      <c r="C117" s="16">
        <f>C34</f>
        <v>0</v>
      </c>
      <c r="D117" s="16">
        <f>D34</f>
        <v>0</v>
      </c>
      <c r="E117" s="198">
        <f t="shared" si="2"/>
        <v>0</v>
      </c>
      <c r="F117" s="17">
        <f>IF(F34="수립",10,0)</f>
        <v>0</v>
      </c>
      <c r="G117" s="17">
        <f>IF(G34&gt;=6,10,IF(G34=5,5,IF(G34&lt;=4,0)))</f>
        <v>0</v>
      </c>
      <c r="H117" s="17">
        <f>IF(H34&gt;=48,10,IF(H34&gt;=40,5,IF(H34&lt;40,0)))</f>
        <v>0</v>
      </c>
      <c r="I117" s="17">
        <f>IF(I34&gt;=40,10,IF(I34&gt;=25,8,IF(I34&gt;=15,5,IF(I34&gt;=8,3,0))))</f>
        <v>0</v>
      </c>
      <c r="J117" s="17">
        <f>IF(J34&gt;=700,10,IF(J34&gt;=600,8,IF(J34&gt;=500,6,IF(J34&gt;=400,4,IF(J34&gt;=200,2,0)))))</f>
        <v>0</v>
      </c>
      <c r="K117" s="17">
        <f>IF(K34&gt;=1,5,0)</f>
        <v>0</v>
      </c>
      <c r="L117" s="17">
        <f>IF(L34="실시",10,0)</f>
        <v>0</v>
      </c>
      <c r="M117" s="17">
        <f>IF(M34&gt;=8,5,IF(M34&gt;=4,3,IF(M34&gt;=1,1,0)))</f>
        <v>0</v>
      </c>
      <c r="N117" s="17">
        <f t="shared" si="1"/>
        <v>0</v>
      </c>
      <c r="O117" s="17">
        <f>IF(O34&gt;=1000,10,IF(O34&gt;=800,8,IF(O34&gt;=600,6,IF(O34&gt;=300,4,IF(O34&gt;=100,2,0)))))</f>
        <v>0</v>
      </c>
      <c r="P117" s="17">
        <f>IF(P34&gt;=15000,15,IF(P34&gt;=12000,12,IF(P34&gt;=8000,9,IF(P34&gt;=5000,6,IF(P34&gt;=2000,3,0)))))</f>
        <v>0</v>
      </c>
      <c r="Q117" s="17">
        <f>IF(Q34&gt;=8000,15,IF(Q34&gt;=6000,12,IF(Q34&gt;=4000,9,IF(Q34&gt;=2000,6,IF(Q34&gt;=1000,3,0)))))</f>
        <v>0</v>
      </c>
      <c r="R117" s="17">
        <f>IF(R34&gt;=7000,10,IF(R34&gt;=5000,8,IF(R34&gt;=3000,6,IF(R34&gt;=1000,4,IF(R34&gt;=500,2,0)))))</f>
        <v>0</v>
      </c>
      <c r="S117" s="17">
        <f>IF(S34&gt;=6000,10,IF(S34&gt;=4500,8,IF(S34&gt;=2500,6,IF(S34&gt;=1000,4,IF(S34&gt;=500,2,0)))))</f>
        <v>0</v>
      </c>
      <c r="T117" s="17">
        <f>IF(T34="실시",10,0)</f>
        <v>0</v>
      </c>
      <c r="U117" s="17">
        <f>IF(U34&gt;=16,15,IF(U34&gt;=11,12,IF(U34&gt;=6,9,IF(U34&gt;=1,6,0))))</f>
        <v>0</v>
      </c>
      <c r="V117" s="17">
        <f>IF(V34&gt;=60,15,IF(V34&gt;=40,12,IF(V34&gt;=20,9,IF(V34&gt;=1,6,0))))</f>
        <v>0</v>
      </c>
      <c r="W117" s="17">
        <f>IF(W34&gt;=3,10,IF(W34&gt;=2,7,IF(W34&gt;=1,4,0)))</f>
        <v>0</v>
      </c>
      <c r="X117" s="17">
        <f>IF(X34&gt;=25,15,IF(X34&gt;=18,12,IF(X34&gt;=12,9,IF(X34&gt;=6,6,IF(X34&gt;=4,3,0)))))</f>
        <v>0</v>
      </c>
      <c r="Y117" s="17">
        <f>IF(Y34="구성",15,0)</f>
        <v>0</v>
      </c>
      <c r="Z117" s="17">
        <f>IF(Z34&gt;=5,10,IF(Z34&gt;=4,8,IF(Z34&gt;=3,6,IF(Z34&gt;=2,4,IF(Z34&gt;=1,2,0)))))</f>
        <v>0</v>
      </c>
      <c r="AA117" s="35">
        <f>AA34</f>
        <v>0</v>
      </c>
      <c r="AB117" s="35">
        <f>AB34</f>
        <v>0</v>
      </c>
      <c r="AC117" s="35">
        <f>AC34</f>
        <v>0</v>
      </c>
      <c r="AD117" s="35">
        <f>AD34</f>
        <v>0</v>
      </c>
      <c r="AE117" s="35">
        <f>AE34</f>
        <v>0</v>
      </c>
      <c r="AF117" s="18">
        <f t="shared" si="3"/>
        <v>0</v>
      </c>
    </row>
    <row r="118" spans="1:32" x14ac:dyDescent="0.3">
      <c r="A118" s="21">
        <f>A35</f>
        <v>30</v>
      </c>
      <c r="B118" s="16">
        <f>B35</f>
        <v>0</v>
      </c>
      <c r="C118" s="16">
        <f>C35</f>
        <v>0</v>
      </c>
      <c r="D118" s="16">
        <f>D35</f>
        <v>0</v>
      </c>
      <c r="E118" s="198">
        <f t="shared" si="2"/>
        <v>0</v>
      </c>
      <c r="F118" s="17">
        <f>IF(F35="수립",10,0)</f>
        <v>0</v>
      </c>
      <c r="G118" s="17">
        <f>IF(G35&gt;=6,10,IF(G35=5,5,IF(G35&lt;=4,0)))</f>
        <v>0</v>
      </c>
      <c r="H118" s="17">
        <f>IF(H35&gt;=48,10,IF(H35&gt;=40,5,IF(H35&lt;40,0)))</f>
        <v>0</v>
      </c>
      <c r="I118" s="17">
        <f>IF(I35&gt;=40,10,IF(I35&gt;=25,8,IF(I35&gt;=15,5,IF(I35&gt;=8,3,0))))</f>
        <v>0</v>
      </c>
      <c r="J118" s="17">
        <f>IF(J35&gt;=700,10,IF(J35&gt;=600,8,IF(J35&gt;=500,6,IF(J35&gt;=400,4,IF(J35&gt;=200,2,0)))))</f>
        <v>0</v>
      </c>
      <c r="K118" s="17">
        <f>IF(K35&gt;=1,5,0)</f>
        <v>0</v>
      </c>
      <c r="L118" s="17">
        <f>IF(L35="실시",10,0)</f>
        <v>0</v>
      </c>
      <c r="M118" s="17">
        <f>IF(M35&gt;=8,5,IF(M35&gt;=4,3,IF(M35&gt;=1,1,0)))</f>
        <v>0</v>
      </c>
      <c r="N118" s="17">
        <f t="shared" si="1"/>
        <v>0</v>
      </c>
      <c r="O118" s="17">
        <f>IF(O35&gt;=1000,10,IF(O35&gt;=800,8,IF(O35&gt;=600,6,IF(O35&gt;=300,4,IF(O35&gt;=100,2,0)))))</f>
        <v>0</v>
      </c>
      <c r="P118" s="17">
        <f>IF(P35&gt;=15000,15,IF(P35&gt;=12000,12,IF(P35&gt;=8000,9,IF(P35&gt;=5000,6,IF(P35&gt;=2000,3,0)))))</f>
        <v>0</v>
      </c>
      <c r="Q118" s="17">
        <f>IF(Q35&gt;=8000,15,IF(Q35&gt;=6000,12,IF(Q35&gt;=4000,9,IF(Q35&gt;=2000,6,IF(Q35&gt;=1000,3,0)))))</f>
        <v>0</v>
      </c>
      <c r="R118" s="17">
        <f>IF(R35&gt;=7000,10,IF(R35&gt;=5000,8,IF(R35&gt;=3000,6,IF(R35&gt;=1000,4,IF(R35&gt;=500,2,0)))))</f>
        <v>0</v>
      </c>
      <c r="S118" s="17">
        <f>IF(S35&gt;=6000,10,IF(S35&gt;=4500,8,IF(S35&gt;=2500,6,IF(S35&gt;=1000,4,IF(S35&gt;=500,2,0)))))</f>
        <v>0</v>
      </c>
      <c r="T118" s="17">
        <f>IF(T35="실시",10,0)</f>
        <v>0</v>
      </c>
      <c r="U118" s="17">
        <f>IF(U35&gt;=16,15,IF(U35&gt;=11,12,IF(U35&gt;=6,9,IF(U35&gt;=1,6,0))))</f>
        <v>0</v>
      </c>
      <c r="V118" s="17">
        <f>IF(V35&gt;=60,15,IF(V35&gt;=40,12,IF(V35&gt;=20,9,IF(V35&gt;=1,6,0))))</f>
        <v>0</v>
      </c>
      <c r="W118" s="17">
        <f>IF(W35&gt;=3,10,IF(W35&gt;=2,7,IF(W35&gt;=1,4,0)))</f>
        <v>0</v>
      </c>
      <c r="X118" s="17">
        <f>IF(X35&gt;=25,15,IF(X35&gt;=18,12,IF(X35&gt;=12,9,IF(X35&gt;=6,6,IF(X35&gt;=4,3,0)))))</f>
        <v>0</v>
      </c>
      <c r="Y118" s="17">
        <f>IF(Y35="구성",15,0)</f>
        <v>0</v>
      </c>
      <c r="Z118" s="17">
        <f>IF(Z35&gt;=5,10,IF(Z35&gt;=4,8,IF(Z35&gt;=3,6,IF(Z35&gt;=2,4,IF(Z35&gt;=1,2,0)))))</f>
        <v>0</v>
      </c>
      <c r="AA118" s="35">
        <f>AA35</f>
        <v>0</v>
      </c>
      <c r="AB118" s="35">
        <f>AB35</f>
        <v>0</v>
      </c>
      <c r="AC118" s="35">
        <f>AC35</f>
        <v>0</v>
      </c>
      <c r="AD118" s="35">
        <f>AD35</f>
        <v>0</v>
      </c>
      <c r="AE118" s="35">
        <f>AE35</f>
        <v>0</v>
      </c>
      <c r="AF118" s="18">
        <f t="shared" si="3"/>
        <v>0</v>
      </c>
    </row>
    <row r="119" spans="1:32" x14ac:dyDescent="0.3">
      <c r="A119" s="21">
        <f>A36</f>
        <v>31</v>
      </c>
      <c r="B119" s="16">
        <f>B36</f>
        <v>0</v>
      </c>
      <c r="C119" s="16">
        <f>C36</f>
        <v>0</v>
      </c>
      <c r="D119" s="16">
        <f>D36</f>
        <v>0</v>
      </c>
      <c r="E119" s="198">
        <f t="shared" si="2"/>
        <v>0</v>
      </c>
      <c r="F119" s="17">
        <f>IF(F36="수립",10,0)</f>
        <v>0</v>
      </c>
      <c r="G119" s="17">
        <f>IF(G36&gt;=6,10,IF(G36=5,5,IF(G36&lt;=4,0)))</f>
        <v>0</v>
      </c>
      <c r="H119" s="17">
        <f>IF(H36&gt;=48,10,IF(H36&gt;=40,5,IF(H36&lt;40,0)))</f>
        <v>0</v>
      </c>
      <c r="I119" s="17">
        <f>IF(I36&gt;=40,10,IF(I36&gt;=25,8,IF(I36&gt;=15,5,IF(I36&gt;=8,3,0))))</f>
        <v>0</v>
      </c>
      <c r="J119" s="17">
        <f>IF(J36&gt;=700,10,IF(J36&gt;=600,8,IF(J36&gt;=500,6,IF(J36&gt;=400,4,IF(J36&gt;=200,2,0)))))</f>
        <v>0</v>
      </c>
      <c r="K119" s="17">
        <f>IF(K36&gt;=1,5,0)</f>
        <v>0</v>
      </c>
      <c r="L119" s="17">
        <f>IF(L36="실시",10,0)</f>
        <v>0</v>
      </c>
      <c r="M119" s="17">
        <f>IF(M36&gt;=8,5,IF(M36&gt;=4,3,IF(M36&gt;=1,1,0)))</f>
        <v>0</v>
      </c>
      <c r="N119" s="17">
        <f t="shared" si="1"/>
        <v>0</v>
      </c>
      <c r="O119" s="17">
        <f>IF(O36&gt;=1000,10,IF(O36&gt;=800,8,IF(O36&gt;=600,6,IF(O36&gt;=300,4,IF(O36&gt;=100,2,0)))))</f>
        <v>0</v>
      </c>
      <c r="P119" s="17">
        <f>IF(P36&gt;=15000,15,IF(P36&gt;=12000,12,IF(P36&gt;=8000,9,IF(P36&gt;=5000,6,IF(P36&gt;=2000,3,0)))))</f>
        <v>0</v>
      </c>
      <c r="Q119" s="17">
        <f>IF(Q36&gt;=8000,15,IF(Q36&gt;=6000,12,IF(Q36&gt;=4000,9,IF(Q36&gt;=2000,6,IF(Q36&gt;=1000,3,0)))))</f>
        <v>0</v>
      </c>
      <c r="R119" s="17">
        <f>IF(R36&gt;=7000,10,IF(R36&gt;=5000,8,IF(R36&gt;=3000,6,IF(R36&gt;=1000,4,IF(R36&gt;=500,2,0)))))</f>
        <v>0</v>
      </c>
      <c r="S119" s="17">
        <f>IF(S36&gt;=6000,10,IF(S36&gt;=4500,8,IF(S36&gt;=2500,6,IF(S36&gt;=1000,4,IF(S36&gt;=500,2,0)))))</f>
        <v>0</v>
      </c>
      <c r="T119" s="17">
        <f>IF(T36="실시",10,0)</f>
        <v>0</v>
      </c>
      <c r="U119" s="17">
        <f>IF(U36&gt;=16,15,IF(U36&gt;=11,12,IF(U36&gt;=6,9,IF(U36&gt;=1,6,0))))</f>
        <v>0</v>
      </c>
      <c r="V119" s="17">
        <f>IF(V36&gt;=60,15,IF(V36&gt;=40,12,IF(V36&gt;=20,9,IF(V36&gt;=1,6,0))))</f>
        <v>0</v>
      </c>
      <c r="W119" s="17">
        <f>IF(W36&gt;=3,10,IF(W36&gt;=2,7,IF(W36&gt;=1,4,0)))</f>
        <v>0</v>
      </c>
      <c r="X119" s="17">
        <f>IF(X36&gt;=25,15,IF(X36&gt;=18,12,IF(X36&gt;=12,9,IF(X36&gt;=6,6,IF(X36&gt;=4,3,0)))))</f>
        <v>0</v>
      </c>
      <c r="Y119" s="17">
        <f>IF(Y36="구성",15,0)</f>
        <v>0</v>
      </c>
      <c r="Z119" s="17">
        <f>IF(Z36&gt;=5,10,IF(Z36&gt;=4,8,IF(Z36&gt;=3,6,IF(Z36&gt;=2,4,IF(Z36&gt;=1,2,0)))))</f>
        <v>0</v>
      </c>
      <c r="AA119" s="35">
        <f>AA36</f>
        <v>0</v>
      </c>
      <c r="AB119" s="35">
        <f>AB36</f>
        <v>0</v>
      </c>
      <c r="AC119" s="35">
        <f>AC36</f>
        <v>0</v>
      </c>
      <c r="AD119" s="35">
        <f>AD36</f>
        <v>0</v>
      </c>
      <c r="AE119" s="35">
        <f>AE36</f>
        <v>0</v>
      </c>
      <c r="AF119" s="18">
        <f t="shared" si="3"/>
        <v>0</v>
      </c>
    </row>
    <row r="120" spans="1:32" x14ac:dyDescent="0.3">
      <c r="A120" s="21">
        <f>A37</f>
        <v>32</v>
      </c>
      <c r="B120" s="16">
        <f>B37</f>
        <v>0</v>
      </c>
      <c r="C120" s="16">
        <f>C37</f>
        <v>0</v>
      </c>
      <c r="D120" s="16">
        <f>D37</f>
        <v>0</v>
      </c>
      <c r="E120" s="198">
        <f t="shared" si="2"/>
        <v>0</v>
      </c>
      <c r="F120" s="17">
        <f>IF(F37="수립",10,0)</f>
        <v>0</v>
      </c>
      <c r="G120" s="17">
        <f>IF(G37&gt;=6,10,IF(G37=5,5,IF(G37&lt;=4,0)))</f>
        <v>0</v>
      </c>
      <c r="H120" s="17">
        <f>IF(H37&gt;=48,10,IF(H37&gt;=40,5,IF(H37&lt;40,0)))</f>
        <v>0</v>
      </c>
      <c r="I120" s="17">
        <f>IF(I37&gt;=40,10,IF(I37&gt;=25,8,IF(I37&gt;=15,5,IF(I37&gt;=8,3,0))))</f>
        <v>0</v>
      </c>
      <c r="J120" s="17">
        <f>IF(J37&gt;=700,10,IF(J37&gt;=600,8,IF(J37&gt;=500,6,IF(J37&gt;=400,4,IF(J37&gt;=200,2,0)))))</f>
        <v>0</v>
      </c>
      <c r="K120" s="17">
        <f>IF(K37&gt;=1,5,0)</f>
        <v>0</v>
      </c>
      <c r="L120" s="17">
        <f>IF(L37="실시",10,0)</f>
        <v>0</v>
      </c>
      <c r="M120" s="17">
        <f>IF(M37&gt;=8,5,IF(M37&gt;=4,3,IF(M37&gt;=1,1,0)))</f>
        <v>0</v>
      </c>
      <c r="N120" s="17">
        <f t="shared" si="1"/>
        <v>0</v>
      </c>
      <c r="O120" s="17">
        <f>IF(O37&gt;=1000,10,IF(O37&gt;=800,8,IF(O37&gt;=600,6,IF(O37&gt;=300,4,IF(O37&gt;=100,2,0)))))</f>
        <v>0</v>
      </c>
      <c r="P120" s="17">
        <f>IF(P37&gt;=15000,15,IF(P37&gt;=12000,12,IF(P37&gt;=8000,9,IF(P37&gt;=5000,6,IF(P37&gt;=2000,3,0)))))</f>
        <v>0</v>
      </c>
      <c r="Q120" s="17">
        <f>IF(Q37&gt;=8000,15,IF(Q37&gt;=6000,12,IF(Q37&gt;=4000,9,IF(Q37&gt;=2000,6,IF(Q37&gt;=1000,3,0)))))</f>
        <v>0</v>
      </c>
      <c r="R120" s="17">
        <f>IF(R37&gt;=7000,10,IF(R37&gt;=5000,8,IF(R37&gt;=3000,6,IF(R37&gt;=1000,4,IF(R37&gt;=500,2,0)))))</f>
        <v>0</v>
      </c>
      <c r="S120" s="17">
        <f>IF(S37&gt;=6000,10,IF(S37&gt;=4500,8,IF(S37&gt;=2500,6,IF(S37&gt;=1000,4,IF(S37&gt;=500,2,0)))))</f>
        <v>0</v>
      </c>
      <c r="T120" s="17">
        <f>IF(T37="실시",10,0)</f>
        <v>0</v>
      </c>
      <c r="U120" s="17">
        <f>IF(U37&gt;=16,15,IF(U37&gt;=11,12,IF(U37&gt;=6,9,IF(U37&gt;=1,6,0))))</f>
        <v>0</v>
      </c>
      <c r="V120" s="17">
        <f>IF(V37&gt;=60,15,IF(V37&gt;=40,12,IF(V37&gt;=20,9,IF(V37&gt;=1,6,0))))</f>
        <v>0</v>
      </c>
      <c r="W120" s="17">
        <f>IF(W37&gt;=3,10,IF(W37&gt;=2,7,IF(W37&gt;=1,4,0)))</f>
        <v>0</v>
      </c>
      <c r="X120" s="17">
        <f>IF(X37&gt;=25,15,IF(X37&gt;=18,12,IF(X37&gt;=12,9,IF(X37&gt;=6,6,IF(X37&gt;=4,3,0)))))</f>
        <v>0</v>
      </c>
      <c r="Y120" s="17">
        <f>IF(Y37="구성",15,0)</f>
        <v>0</v>
      </c>
      <c r="Z120" s="17">
        <f>IF(Z37&gt;=5,10,IF(Z37&gt;=4,8,IF(Z37&gt;=3,6,IF(Z37&gt;=2,4,IF(Z37&gt;=1,2,0)))))</f>
        <v>0</v>
      </c>
      <c r="AA120" s="35">
        <f>AA37</f>
        <v>0</v>
      </c>
      <c r="AB120" s="35">
        <f>AB37</f>
        <v>0</v>
      </c>
      <c r="AC120" s="35">
        <f>AC37</f>
        <v>0</v>
      </c>
      <c r="AD120" s="35">
        <f>AD37</f>
        <v>0</v>
      </c>
      <c r="AE120" s="35">
        <f>AE37</f>
        <v>0</v>
      </c>
      <c r="AF120" s="18">
        <f t="shared" si="3"/>
        <v>0</v>
      </c>
    </row>
    <row r="121" spans="1:32" x14ac:dyDescent="0.3">
      <c r="A121" s="21">
        <f>A38</f>
        <v>33</v>
      </c>
      <c r="B121" s="16">
        <f>B38</f>
        <v>0</v>
      </c>
      <c r="C121" s="16">
        <f>C38</f>
        <v>0</v>
      </c>
      <c r="D121" s="16">
        <f>D38</f>
        <v>0</v>
      </c>
      <c r="E121" s="198">
        <f t="shared" si="2"/>
        <v>0</v>
      </c>
      <c r="F121" s="17">
        <f>IF(F38="수립",10,0)</f>
        <v>0</v>
      </c>
      <c r="G121" s="17">
        <f>IF(G38&gt;=6,10,IF(G38=5,5,IF(G38&lt;=4,0)))</f>
        <v>0</v>
      </c>
      <c r="H121" s="17">
        <f>IF(H38&gt;=48,10,IF(H38&gt;=40,5,IF(H38&lt;40,0)))</f>
        <v>0</v>
      </c>
      <c r="I121" s="17">
        <f>IF(I38&gt;=40,10,IF(I38&gt;=25,8,IF(I38&gt;=15,5,IF(I38&gt;=8,3,0))))</f>
        <v>0</v>
      </c>
      <c r="J121" s="17">
        <f>IF(J38&gt;=700,10,IF(J38&gt;=600,8,IF(J38&gt;=500,6,IF(J38&gt;=400,4,IF(J38&gt;=200,2,0)))))</f>
        <v>0</v>
      </c>
      <c r="K121" s="17">
        <f>IF(K38&gt;=1,5,0)</f>
        <v>0</v>
      </c>
      <c r="L121" s="17">
        <f>IF(L38="실시",10,0)</f>
        <v>0</v>
      </c>
      <c r="M121" s="17">
        <f>IF(M38&gt;=8,5,IF(M38&gt;=4,3,IF(M38&gt;=1,1,0)))</f>
        <v>0</v>
      </c>
      <c r="N121" s="17">
        <f t="shared" si="1"/>
        <v>0</v>
      </c>
      <c r="O121" s="17">
        <f>IF(O38&gt;=1000,10,IF(O38&gt;=800,8,IF(O38&gt;=600,6,IF(O38&gt;=300,4,IF(O38&gt;=100,2,0)))))</f>
        <v>0</v>
      </c>
      <c r="P121" s="17">
        <f>IF(P38&gt;=15000,15,IF(P38&gt;=12000,12,IF(P38&gt;=8000,9,IF(P38&gt;=5000,6,IF(P38&gt;=2000,3,0)))))</f>
        <v>0</v>
      </c>
      <c r="Q121" s="17">
        <f>IF(Q38&gt;=8000,15,IF(Q38&gt;=6000,12,IF(Q38&gt;=4000,9,IF(Q38&gt;=2000,6,IF(Q38&gt;=1000,3,0)))))</f>
        <v>0</v>
      </c>
      <c r="R121" s="17">
        <f>IF(R38&gt;=7000,10,IF(R38&gt;=5000,8,IF(R38&gt;=3000,6,IF(R38&gt;=1000,4,IF(R38&gt;=500,2,0)))))</f>
        <v>0</v>
      </c>
      <c r="S121" s="17">
        <f>IF(S38&gt;=6000,10,IF(S38&gt;=4500,8,IF(S38&gt;=2500,6,IF(S38&gt;=1000,4,IF(S38&gt;=500,2,0)))))</f>
        <v>0</v>
      </c>
      <c r="T121" s="17">
        <f>IF(T38="실시",10,0)</f>
        <v>0</v>
      </c>
      <c r="U121" s="17">
        <f>IF(U38&gt;=16,15,IF(U38&gt;=11,12,IF(U38&gt;=6,9,IF(U38&gt;=1,6,0))))</f>
        <v>0</v>
      </c>
      <c r="V121" s="17">
        <f>IF(V38&gt;=60,15,IF(V38&gt;=40,12,IF(V38&gt;=20,9,IF(V38&gt;=1,6,0))))</f>
        <v>0</v>
      </c>
      <c r="W121" s="17">
        <f>IF(W38&gt;=3,10,IF(W38&gt;=2,7,IF(W38&gt;=1,4,0)))</f>
        <v>0</v>
      </c>
      <c r="X121" s="17">
        <f>IF(X38&gt;=25,15,IF(X38&gt;=18,12,IF(X38&gt;=12,9,IF(X38&gt;=6,6,IF(X38&gt;=4,3,0)))))</f>
        <v>0</v>
      </c>
      <c r="Y121" s="17">
        <f>IF(Y38="구성",15,0)</f>
        <v>0</v>
      </c>
      <c r="Z121" s="17">
        <f>IF(Z38&gt;=5,10,IF(Z38&gt;=4,8,IF(Z38&gt;=3,6,IF(Z38&gt;=2,4,IF(Z38&gt;=1,2,0)))))</f>
        <v>0</v>
      </c>
      <c r="AA121" s="35">
        <f>AA38</f>
        <v>0</v>
      </c>
      <c r="AB121" s="35">
        <f>AB38</f>
        <v>0</v>
      </c>
      <c r="AC121" s="35">
        <f>AC38</f>
        <v>0</v>
      </c>
      <c r="AD121" s="35">
        <f>AD38</f>
        <v>0</v>
      </c>
      <c r="AE121" s="35">
        <f>AE38</f>
        <v>0</v>
      </c>
      <c r="AF121" s="18">
        <f t="shared" si="3"/>
        <v>0</v>
      </c>
    </row>
    <row r="122" spans="1:32" x14ac:dyDescent="0.3">
      <c r="A122" s="21">
        <f>A39</f>
        <v>34</v>
      </c>
      <c r="B122" s="16">
        <f>B39</f>
        <v>0</v>
      </c>
      <c r="C122" s="16">
        <f>C39</f>
        <v>0</v>
      </c>
      <c r="D122" s="16">
        <f>D39</f>
        <v>0</v>
      </c>
      <c r="E122" s="198">
        <f t="shared" si="2"/>
        <v>0</v>
      </c>
      <c r="F122" s="17">
        <f>IF(F39="수립",10,0)</f>
        <v>0</v>
      </c>
      <c r="G122" s="17">
        <f>IF(G39&gt;=6,10,IF(G39=5,5,IF(G39&lt;=4,0)))</f>
        <v>0</v>
      </c>
      <c r="H122" s="17">
        <f>IF(H39&gt;=48,10,IF(H39&gt;=40,5,IF(H39&lt;40,0)))</f>
        <v>0</v>
      </c>
      <c r="I122" s="17">
        <f>IF(I39&gt;=40,10,IF(I39&gt;=25,8,IF(I39&gt;=15,5,IF(I39&gt;=8,3,0))))</f>
        <v>0</v>
      </c>
      <c r="J122" s="17">
        <f>IF(J39&gt;=700,10,IF(J39&gt;=600,8,IF(J39&gt;=500,6,IF(J39&gt;=400,4,IF(J39&gt;=200,2,0)))))</f>
        <v>0</v>
      </c>
      <c r="K122" s="17">
        <f>IF(K39&gt;=1,5,0)</f>
        <v>0</v>
      </c>
      <c r="L122" s="17">
        <f>IF(L39="실시",10,0)</f>
        <v>0</v>
      </c>
      <c r="M122" s="17">
        <f>IF(M39&gt;=8,5,IF(M39&gt;=4,3,IF(M39&gt;=1,1,0)))</f>
        <v>0</v>
      </c>
      <c r="N122" s="17">
        <f t="shared" si="1"/>
        <v>0</v>
      </c>
      <c r="O122" s="17">
        <f>IF(O39&gt;=1000,10,IF(O39&gt;=800,8,IF(O39&gt;=600,6,IF(O39&gt;=300,4,IF(O39&gt;=100,2,0)))))</f>
        <v>0</v>
      </c>
      <c r="P122" s="17">
        <f>IF(P39&gt;=15000,15,IF(P39&gt;=12000,12,IF(P39&gt;=8000,9,IF(P39&gt;=5000,6,IF(P39&gt;=2000,3,0)))))</f>
        <v>0</v>
      </c>
      <c r="Q122" s="17">
        <f>IF(Q39&gt;=8000,15,IF(Q39&gt;=6000,12,IF(Q39&gt;=4000,9,IF(Q39&gt;=2000,6,IF(Q39&gt;=1000,3,0)))))</f>
        <v>0</v>
      </c>
      <c r="R122" s="17">
        <f>IF(R39&gt;=7000,10,IF(R39&gt;=5000,8,IF(R39&gt;=3000,6,IF(R39&gt;=1000,4,IF(R39&gt;=500,2,0)))))</f>
        <v>0</v>
      </c>
      <c r="S122" s="17">
        <f>IF(S39&gt;=6000,10,IF(S39&gt;=4500,8,IF(S39&gt;=2500,6,IF(S39&gt;=1000,4,IF(S39&gt;=500,2,0)))))</f>
        <v>0</v>
      </c>
      <c r="T122" s="17">
        <f>IF(T39="실시",10,0)</f>
        <v>0</v>
      </c>
      <c r="U122" s="17">
        <f>IF(U39&gt;=16,15,IF(U39&gt;=11,12,IF(U39&gt;=6,9,IF(U39&gt;=1,6,0))))</f>
        <v>0</v>
      </c>
      <c r="V122" s="17">
        <f>IF(V39&gt;=60,15,IF(V39&gt;=40,12,IF(V39&gt;=20,9,IF(V39&gt;=1,6,0))))</f>
        <v>0</v>
      </c>
      <c r="W122" s="17">
        <f>IF(W39&gt;=3,10,IF(W39&gt;=2,7,IF(W39&gt;=1,4,0)))</f>
        <v>0</v>
      </c>
      <c r="X122" s="17">
        <f>IF(X39&gt;=25,15,IF(X39&gt;=18,12,IF(X39&gt;=12,9,IF(X39&gt;=6,6,IF(X39&gt;=4,3,0)))))</f>
        <v>0</v>
      </c>
      <c r="Y122" s="17">
        <f>IF(Y39="구성",15,0)</f>
        <v>0</v>
      </c>
      <c r="Z122" s="17">
        <f>IF(Z39&gt;=5,10,IF(Z39&gt;=4,8,IF(Z39&gt;=3,6,IF(Z39&gt;=2,4,IF(Z39&gt;=1,2,0)))))</f>
        <v>0</v>
      </c>
      <c r="AA122" s="35">
        <f>AA39</f>
        <v>0</v>
      </c>
      <c r="AB122" s="35">
        <f>AB39</f>
        <v>0</v>
      </c>
      <c r="AC122" s="35">
        <f>AC39</f>
        <v>0</v>
      </c>
      <c r="AD122" s="35">
        <f>AD39</f>
        <v>0</v>
      </c>
      <c r="AE122" s="35">
        <f>AE39</f>
        <v>0</v>
      </c>
      <c r="AF122" s="18">
        <f t="shared" si="3"/>
        <v>0</v>
      </c>
    </row>
    <row r="123" spans="1:32" x14ac:dyDescent="0.3">
      <c r="A123" s="21">
        <f>A40</f>
        <v>35</v>
      </c>
      <c r="B123" s="16">
        <f>B40</f>
        <v>0</v>
      </c>
      <c r="C123" s="16">
        <f>C40</f>
        <v>0</v>
      </c>
      <c r="D123" s="16">
        <f>D40</f>
        <v>0</v>
      </c>
      <c r="E123" s="198">
        <f t="shared" si="2"/>
        <v>0</v>
      </c>
      <c r="F123" s="17">
        <f>IF(F40="수립",10,0)</f>
        <v>0</v>
      </c>
      <c r="G123" s="17">
        <f>IF(G40&gt;=6,10,IF(G40=5,5,IF(G40&lt;=4,0)))</f>
        <v>0</v>
      </c>
      <c r="H123" s="17">
        <f>IF(H40&gt;=48,10,IF(H40&gt;=40,5,IF(H40&lt;40,0)))</f>
        <v>0</v>
      </c>
      <c r="I123" s="17">
        <f>IF(I40&gt;=40,10,IF(I40&gt;=25,8,IF(I40&gt;=15,5,IF(I40&gt;=8,3,0))))</f>
        <v>0</v>
      </c>
      <c r="J123" s="17">
        <f>IF(J40&gt;=700,10,IF(J40&gt;=600,8,IF(J40&gt;=500,6,IF(J40&gt;=400,4,IF(J40&gt;=200,2,0)))))</f>
        <v>0</v>
      </c>
      <c r="K123" s="17">
        <f>IF(K40&gt;=1,5,0)</f>
        <v>0</v>
      </c>
      <c r="L123" s="17">
        <f>IF(L40="실시",10,0)</f>
        <v>0</v>
      </c>
      <c r="M123" s="17">
        <f>IF(M40&gt;=8,5,IF(M40&gt;=4,3,IF(M40&gt;=1,1,0)))</f>
        <v>0</v>
      </c>
      <c r="N123" s="17">
        <f t="shared" si="1"/>
        <v>0</v>
      </c>
      <c r="O123" s="17">
        <f>IF(O40&gt;=1000,10,IF(O40&gt;=800,8,IF(O40&gt;=600,6,IF(O40&gt;=300,4,IF(O40&gt;=100,2,0)))))</f>
        <v>0</v>
      </c>
      <c r="P123" s="17">
        <f>IF(P40&gt;=15000,15,IF(P40&gt;=12000,12,IF(P40&gt;=8000,9,IF(P40&gt;=5000,6,IF(P40&gt;=2000,3,0)))))</f>
        <v>0</v>
      </c>
      <c r="Q123" s="17">
        <f>IF(Q40&gt;=8000,15,IF(Q40&gt;=6000,12,IF(Q40&gt;=4000,9,IF(Q40&gt;=2000,6,IF(Q40&gt;=1000,3,0)))))</f>
        <v>0</v>
      </c>
      <c r="R123" s="17">
        <f>IF(R40&gt;=7000,10,IF(R40&gt;=5000,8,IF(R40&gt;=3000,6,IF(R40&gt;=1000,4,IF(R40&gt;=500,2,0)))))</f>
        <v>0</v>
      </c>
      <c r="S123" s="17">
        <f>IF(S40&gt;=6000,10,IF(S40&gt;=4500,8,IF(S40&gt;=2500,6,IF(S40&gt;=1000,4,IF(S40&gt;=500,2,0)))))</f>
        <v>0</v>
      </c>
      <c r="T123" s="17">
        <f>IF(T40="실시",10,0)</f>
        <v>0</v>
      </c>
      <c r="U123" s="17">
        <f>IF(U40&gt;=16,15,IF(U40&gt;=11,12,IF(U40&gt;=6,9,IF(U40&gt;=1,6,0))))</f>
        <v>0</v>
      </c>
      <c r="V123" s="17">
        <f>IF(V40&gt;=60,15,IF(V40&gt;=40,12,IF(V40&gt;=20,9,IF(V40&gt;=1,6,0))))</f>
        <v>0</v>
      </c>
      <c r="W123" s="17">
        <f>IF(W40&gt;=3,10,IF(W40&gt;=2,7,IF(W40&gt;=1,4,0)))</f>
        <v>0</v>
      </c>
      <c r="X123" s="17">
        <f>IF(X40&gt;=25,15,IF(X40&gt;=18,12,IF(X40&gt;=12,9,IF(X40&gt;=6,6,IF(X40&gt;=4,3,0)))))</f>
        <v>0</v>
      </c>
      <c r="Y123" s="17">
        <f>IF(Y40="구성",15,0)</f>
        <v>0</v>
      </c>
      <c r="Z123" s="17">
        <f>IF(Z40&gt;=5,10,IF(Z40&gt;=4,8,IF(Z40&gt;=3,6,IF(Z40&gt;=2,4,IF(Z40&gt;=1,2,0)))))</f>
        <v>0</v>
      </c>
      <c r="AA123" s="35">
        <f>AA40</f>
        <v>0</v>
      </c>
      <c r="AB123" s="35">
        <f>AB40</f>
        <v>0</v>
      </c>
      <c r="AC123" s="35">
        <f>AC40</f>
        <v>0</v>
      </c>
      <c r="AD123" s="35">
        <f>AD40</f>
        <v>0</v>
      </c>
      <c r="AE123" s="35">
        <f>AE40</f>
        <v>0</v>
      </c>
      <c r="AF123" s="18">
        <f t="shared" si="3"/>
        <v>0</v>
      </c>
    </row>
    <row r="124" spans="1:32" x14ac:dyDescent="0.3">
      <c r="A124" s="21">
        <f>A41</f>
        <v>36</v>
      </c>
      <c r="B124" s="16">
        <f>B41</f>
        <v>0</v>
      </c>
      <c r="C124" s="16">
        <f>C41</f>
        <v>0</v>
      </c>
      <c r="D124" s="16">
        <f>D41</f>
        <v>0</v>
      </c>
      <c r="E124" s="198">
        <f t="shared" si="2"/>
        <v>0</v>
      </c>
      <c r="F124" s="17">
        <f>IF(F41="수립",10,0)</f>
        <v>0</v>
      </c>
      <c r="G124" s="17">
        <f>IF(G41&gt;=6,10,IF(G41=5,5,IF(G41&lt;=4,0)))</f>
        <v>0</v>
      </c>
      <c r="H124" s="17">
        <f>IF(H41&gt;=48,10,IF(H41&gt;=40,5,IF(H41&lt;40,0)))</f>
        <v>0</v>
      </c>
      <c r="I124" s="17">
        <f>IF(I41&gt;=40,10,IF(I41&gt;=25,8,IF(I41&gt;=15,5,IF(I41&gt;=8,3,0))))</f>
        <v>0</v>
      </c>
      <c r="J124" s="17">
        <f>IF(J41&gt;=700,10,IF(J41&gt;=600,8,IF(J41&gt;=500,6,IF(J41&gt;=400,4,IF(J41&gt;=200,2,0)))))</f>
        <v>0</v>
      </c>
      <c r="K124" s="17">
        <f>IF(K41&gt;=1,5,0)</f>
        <v>0</v>
      </c>
      <c r="L124" s="17">
        <f>IF(L41="실시",10,0)</f>
        <v>0</v>
      </c>
      <c r="M124" s="17">
        <f>IF(M41&gt;=8,5,IF(M41&gt;=4,3,IF(M41&gt;=1,1,0)))</f>
        <v>0</v>
      </c>
      <c r="N124" s="17">
        <f t="shared" si="1"/>
        <v>0</v>
      </c>
      <c r="O124" s="17">
        <f>IF(O41&gt;=1000,10,IF(O41&gt;=800,8,IF(O41&gt;=600,6,IF(O41&gt;=300,4,IF(O41&gt;=100,2,0)))))</f>
        <v>0</v>
      </c>
      <c r="P124" s="17">
        <f>IF(P41&gt;=15000,15,IF(P41&gt;=12000,12,IF(P41&gt;=8000,9,IF(P41&gt;=5000,6,IF(P41&gt;=2000,3,0)))))</f>
        <v>0</v>
      </c>
      <c r="Q124" s="17">
        <f>IF(Q41&gt;=8000,15,IF(Q41&gt;=6000,12,IF(Q41&gt;=4000,9,IF(Q41&gt;=2000,6,IF(Q41&gt;=1000,3,0)))))</f>
        <v>0</v>
      </c>
      <c r="R124" s="17">
        <f>IF(R41&gt;=7000,10,IF(R41&gt;=5000,8,IF(R41&gt;=3000,6,IF(R41&gt;=1000,4,IF(R41&gt;=500,2,0)))))</f>
        <v>0</v>
      </c>
      <c r="S124" s="17">
        <f>IF(S41&gt;=6000,10,IF(S41&gt;=4500,8,IF(S41&gt;=2500,6,IF(S41&gt;=1000,4,IF(S41&gt;=500,2,0)))))</f>
        <v>0</v>
      </c>
      <c r="T124" s="17">
        <f>IF(T41="실시",10,0)</f>
        <v>0</v>
      </c>
      <c r="U124" s="17">
        <f>IF(U41&gt;=16,15,IF(U41&gt;=11,12,IF(U41&gt;=6,9,IF(U41&gt;=1,6,0))))</f>
        <v>0</v>
      </c>
      <c r="V124" s="17">
        <f>IF(V41&gt;=60,15,IF(V41&gt;=40,12,IF(V41&gt;=20,9,IF(V41&gt;=1,6,0))))</f>
        <v>0</v>
      </c>
      <c r="W124" s="17">
        <f>IF(W41&gt;=3,10,IF(W41&gt;=2,7,IF(W41&gt;=1,4,0)))</f>
        <v>0</v>
      </c>
      <c r="X124" s="17">
        <f>IF(X41&gt;=25,15,IF(X41&gt;=18,12,IF(X41&gt;=12,9,IF(X41&gt;=6,6,IF(X41&gt;=4,3,0)))))</f>
        <v>0</v>
      </c>
      <c r="Y124" s="17">
        <f>IF(Y41="구성",15,0)</f>
        <v>0</v>
      </c>
      <c r="Z124" s="17">
        <f>IF(Z41&gt;=5,10,IF(Z41&gt;=4,8,IF(Z41&gt;=3,6,IF(Z41&gt;=2,4,IF(Z41&gt;=1,2,0)))))</f>
        <v>0</v>
      </c>
      <c r="AA124" s="35">
        <f>AA41</f>
        <v>0</v>
      </c>
      <c r="AB124" s="35">
        <f>AB41</f>
        <v>0</v>
      </c>
      <c r="AC124" s="35">
        <f>AC41</f>
        <v>0</v>
      </c>
      <c r="AD124" s="35">
        <f>AD41</f>
        <v>0</v>
      </c>
      <c r="AE124" s="35">
        <f>AE41</f>
        <v>0</v>
      </c>
      <c r="AF124" s="18">
        <f t="shared" si="3"/>
        <v>0</v>
      </c>
    </row>
    <row r="125" spans="1:32" x14ac:dyDescent="0.3">
      <c r="A125" s="21">
        <f>A42</f>
        <v>37</v>
      </c>
      <c r="B125" s="16">
        <f>B42</f>
        <v>0</v>
      </c>
      <c r="C125" s="16">
        <f>C42</f>
        <v>0</v>
      </c>
      <c r="D125" s="16">
        <f>D42</f>
        <v>0</v>
      </c>
      <c r="E125" s="198">
        <f t="shared" si="2"/>
        <v>0</v>
      </c>
      <c r="F125" s="17">
        <f>IF(F42="수립",10,0)</f>
        <v>0</v>
      </c>
      <c r="G125" s="17">
        <f>IF(G42&gt;=6,10,IF(G42=5,5,IF(G42&lt;=4,0)))</f>
        <v>0</v>
      </c>
      <c r="H125" s="17">
        <f>IF(H42&gt;=48,10,IF(H42&gt;=40,5,IF(H42&lt;40,0)))</f>
        <v>0</v>
      </c>
      <c r="I125" s="17">
        <f>IF(I42&gt;=40,10,IF(I42&gt;=25,8,IF(I42&gt;=15,5,IF(I42&gt;=8,3,0))))</f>
        <v>0</v>
      </c>
      <c r="J125" s="17">
        <f>IF(J42&gt;=700,10,IF(J42&gt;=600,8,IF(J42&gt;=500,6,IF(J42&gt;=400,4,IF(J42&gt;=200,2,0)))))</f>
        <v>0</v>
      </c>
      <c r="K125" s="17">
        <f>IF(K42&gt;=1,5,0)</f>
        <v>0</v>
      </c>
      <c r="L125" s="17">
        <f>IF(L42="실시",10,0)</f>
        <v>0</v>
      </c>
      <c r="M125" s="17">
        <f>IF(M42&gt;=8,5,IF(M42&gt;=4,3,IF(M42&gt;=1,1,0)))</f>
        <v>0</v>
      </c>
      <c r="N125" s="17">
        <f t="shared" si="1"/>
        <v>0</v>
      </c>
      <c r="O125" s="17">
        <f>IF(O42&gt;=1000,10,IF(O42&gt;=800,8,IF(O42&gt;=600,6,IF(O42&gt;=300,4,IF(O42&gt;=100,2,0)))))</f>
        <v>0</v>
      </c>
      <c r="P125" s="17">
        <f>IF(P42&gt;=15000,15,IF(P42&gt;=12000,12,IF(P42&gt;=8000,9,IF(P42&gt;=5000,6,IF(P42&gt;=2000,3,0)))))</f>
        <v>0</v>
      </c>
      <c r="Q125" s="17">
        <f>IF(Q42&gt;=8000,15,IF(Q42&gt;=6000,12,IF(Q42&gt;=4000,9,IF(Q42&gt;=2000,6,IF(Q42&gt;=1000,3,0)))))</f>
        <v>0</v>
      </c>
      <c r="R125" s="17">
        <f>IF(R42&gt;=7000,10,IF(R42&gt;=5000,8,IF(R42&gt;=3000,6,IF(R42&gt;=1000,4,IF(R42&gt;=500,2,0)))))</f>
        <v>0</v>
      </c>
      <c r="S125" s="17">
        <f>IF(S42&gt;=6000,10,IF(S42&gt;=4500,8,IF(S42&gt;=2500,6,IF(S42&gt;=1000,4,IF(S42&gt;=500,2,0)))))</f>
        <v>0</v>
      </c>
      <c r="T125" s="17">
        <f>IF(T42="실시",10,0)</f>
        <v>0</v>
      </c>
      <c r="U125" s="17">
        <f>IF(U42&gt;=16,15,IF(U42&gt;=11,12,IF(U42&gt;=6,9,IF(U42&gt;=1,6,0))))</f>
        <v>0</v>
      </c>
      <c r="V125" s="17">
        <f>IF(V42&gt;=60,15,IF(V42&gt;=40,12,IF(V42&gt;=20,9,IF(V42&gt;=1,6,0))))</f>
        <v>0</v>
      </c>
      <c r="W125" s="17">
        <f>IF(W42&gt;=3,10,IF(W42&gt;=2,7,IF(W42&gt;=1,4,0)))</f>
        <v>0</v>
      </c>
      <c r="X125" s="17">
        <f>IF(X42&gt;=25,15,IF(X42&gt;=18,12,IF(X42&gt;=12,9,IF(X42&gt;=6,6,IF(X42&gt;=4,3,0)))))</f>
        <v>0</v>
      </c>
      <c r="Y125" s="17">
        <f>IF(Y42="구성",15,0)</f>
        <v>0</v>
      </c>
      <c r="Z125" s="17">
        <f>IF(Z42&gt;=5,10,IF(Z42&gt;=4,8,IF(Z42&gt;=3,6,IF(Z42&gt;=2,4,IF(Z42&gt;=1,2,0)))))</f>
        <v>0</v>
      </c>
      <c r="AA125" s="35">
        <f>AA42</f>
        <v>0</v>
      </c>
      <c r="AB125" s="35">
        <f>AB42</f>
        <v>0</v>
      </c>
      <c r="AC125" s="35">
        <f>AC42</f>
        <v>0</v>
      </c>
      <c r="AD125" s="35">
        <f>AD42</f>
        <v>0</v>
      </c>
      <c r="AE125" s="35">
        <f>AE42</f>
        <v>0</v>
      </c>
      <c r="AF125" s="18">
        <f t="shared" si="3"/>
        <v>0</v>
      </c>
    </row>
    <row r="126" spans="1:32" x14ac:dyDescent="0.3">
      <c r="A126" s="21">
        <f>A43</f>
        <v>38</v>
      </c>
      <c r="B126" s="16">
        <f>B43</f>
        <v>0</v>
      </c>
      <c r="C126" s="16">
        <f>C43</f>
        <v>0</v>
      </c>
      <c r="D126" s="16">
        <f>D43</f>
        <v>0</v>
      </c>
      <c r="E126" s="198">
        <f t="shared" si="2"/>
        <v>0</v>
      </c>
      <c r="F126" s="17">
        <f>IF(F43="수립",10,0)</f>
        <v>0</v>
      </c>
      <c r="G126" s="17">
        <f>IF(G43&gt;=6,10,IF(G43=5,5,IF(G43&lt;=4,0)))</f>
        <v>0</v>
      </c>
      <c r="H126" s="17">
        <f>IF(H43&gt;=48,10,IF(H43&gt;=40,5,IF(H43&lt;40,0)))</f>
        <v>0</v>
      </c>
      <c r="I126" s="17">
        <f>IF(I43&gt;=40,10,IF(I43&gt;=25,8,IF(I43&gt;=15,5,IF(I43&gt;=8,3,0))))</f>
        <v>0</v>
      </c>
      <c r="J126" s="17">
        <f>IF(J43&gt;=700,10,IF(J43&gt;=600,8,IF(J43&gt;=500,6,IF(J43&gt;=400,4,IF(J43&gt;=200,2,0)))))</f>
        <v>0</v>
      </c>
      <c r="K126" s="17">
        <f>IF(K43&gt;=1,5,0)</f>
        <v>0</v>
      </c>
      <c r="L126" s="17">
        <f>IF(L43="실시",10,0)</f>
        <v>0</v>
      </c>
      <c r="M126" s="17">
        <f>IF(M43&gt;=8,5,IF(M43&gt;=4,3,IF(M43&gt;=1,1,0)))</f>
        <v>0</v>
      </c>
      <c r="N126" s="17">
        <f t="shared" si="1"/>
        <v>0</v>
      </c>
      <c r="O126" s="17">
        <f>IF(O43&gt;=1000,10,IF(O43&gt;=800,8,IF(O43&gt;=600,6,IF(O43&gt;=300,4,IF(O43&gt;=100,2,0)))))</f>
        <v>0</v>
      </c>
      <c r="P126" s="17">
        <f>IF(P43&gt;=15000,15,IF(P43&gt;=12000,12,IF(P43&gt;=8000,9,IF(P43&gt;=5000,6,IF(P43&gt;=2000,3,0)))))</f>
        <v>0</v>
      </c>
      <c r="Q126" s="17">
        <f>IF(Q43&gt;=8000,15,IF(Q43&gt;=6000,12,IF(Q43&gt;=4000,9,IF(Q43&gt;=2000,6,IF(Q43&gt;=1000,3,0)))))</f>
        <v>0</v>
      </c>
      <c r="R126" s="17">
        <f>IF(R43&gt;=7000,10,IF(R43&gt;=5000,8,IF(R43&gt;=3000,6,IF(R43&gt;=1000,4,IF(R43&gt;=500,2,0)))))</f>
        <v>0</v>
      </c>
      <c r="S126" s="17">
        <f>IF(S43&gt;=6000,10,IF(S43&gt;=4500,8,IF(S43&gt;=2500,6,IF(S43&gt;=1000,4,IF(S43&gt;=500,2,0)))))</f>
        <v>0</v>
      </c>
      <c r="T126" s="17">
        <f>IF(T43="실시",10,0)</f>
        <v>0</v>
      </c>
      <c r="U126" s="17">
        <f>IF(U43&gt;=16,15,IF(U43&gt;=11,12,IF(U43&gt;=6,9,IF(U43&gt;=1,6,0))))</f>
        <v>0</v>
      </c>
      <c r="V126" s="17">
        <f>IF(V43&gt;=60,15,IF(V43&gt;=40,12,IF(V43&gt;=20,9,IF(V43&gt;=1,6,0))))</f>
        <v>0</v>
      </c>
      <c r="W126" s="17">
        <f>IF(W43&gt;=3,10,IF(W43&gt;=2,7,IF(W43&gt;=1,4,0)))</f>
        <v>0</v>
      </c>
      <c r="X126" s="17">
        <f>IF(X43&gt;=25,15,IF(X43&gt;=18,12,IF(X43&gt;=12,9,IF(X43&gt;=6,6,IF(X43&gt;=4,3,0)))))</f>
        <v>0</v>
      </c>
      <c r="Y126" s="17">
        <f>IF(Y43="구성",15,0)</f>
        <v>0</v>
      </c>
      <c r="Z126" s="17">
        <f>IF(Z43&gt;=5,10,IF(Z43&gt;=4,8,IF(Z43&gt;=3,6,IF(Z43&gt;=2,4,IF(Z43&gt;=1,2,0)))))</f>
        <v>0</v>
      </c>
      <c r="AA126" s="35">
        <f>AA43</f>
        <v>0</v>
      </c>
      <c r="AB126" s="35">
        <f>AB43</f>
        <v>0</v>
      </c>
      <c r="AC126" s="35">
        <f>AC43</f>
        <v>0</v>
      </c>
      <c r="AD126" s="35">
        <f>AD43</f>
        <v>0</v>
      </c>
      <c r="AE126" s="35">
        <f>AE43</f>
        <v>0</v>
      </c>
      <c r="AF126" s="18">
        <f t="shared" si="3"/>
        <v>0</v>
      </c>
    </row>
    <row r="127" spans="1:32" x14ac:dyDescent="0.3">
      <c r="A127" s="21">
        <f>A44</f>
        <v>39</v>
      </c>
      <c r="B127" s="16">
        <f>B44</f>
        <v>0</v>
      </c>
      <c r="C127" s="16">
        <f>C44</f>
        <v>0</v>
      </c>
      <c r="D127" s="16">
        <f>D44</f>
        <v>0</v>
      </c>
      <c r="E127" s="198">
        <f t="shared" si="2"/>
        <v>0</v>
      </c>
      <c r="F127" s="17">
        <f>IF(F44="수립",10,0)</f>
        <v>0</v>
      </c>
      <c r="G127" s="17">
        <f>IF(G44&gt;=6,10,IF(G44=5,5,IF(G44&lt;=4,0)))</f>
        <v>0</v>
      </c>
      <c r="H127" s="17">
        <f>IF(H44&gt;=48,10,IF(H44&gt;=40,5,IF(H44&lt;40,0)))</f>
        <v>0</v>
      </c>
      <c r="I127" s="17">
        <f>IF(I44&gt;=40,10,IF(I44&gt;=25,8,IF(I44&gt;=15,5,IF(I44&gt;=8,3,0))))</f>
        <v>0</v>
      </c>
      <c r="J127" s="17">
        <f>IF(J44&gt;=700,10,IF(J44&gt;=600,8,IF(J44&gt;=500,6,IF(J44&gt;=400,4,IF(J44&gt;=200,2,0)))))</f>
        <v>0</v>
      </c>
      <c r="K127" s="17">
        <f>IF(K44&gt;=1,5,0)</f>
        <v>0</v>
      </c>
      <c r="L127" s="17">
        <f>IF(L44="실시",10,0)</f>
        <v>0</v>
      </c>
      <c r="M127" s="17">
        <f>IF(M44&gt;=8,5,IF(M44&gt;=4,3,IF(M44&gt;=1,1,0)))</f>
        <v>0</v>
      </c>
      <c r="N127" s="17">
        <f t="shared" si="1"/>
        <v>0</v>
      </c>
      <c r="O127" s="17">
        <f>IF(O44&gt;=1000,10,IF(O44&gt;=800,8,IF(O44&gt;=600,6,IF(O44&gt;=300,4,IF(O44&gt;=100,2,0)))))</f>
        <v>0</v>
      </c>
      <c r="P127" s="17">
        <f>IF(P44&gt;=15000,15,IF(P44&gt;=12000,12,IF(P44&gt;=8000,9,IF(P44&gt;=5000,6,IF(P44&gt;=2000,3,0)))))</f>
        <v>0</v>
      </c>
      <c r="Q127" s="17">
        <f>IF(Q44&gt;=8000,15,IF(Q44&gt;=6000,12,IF(Q44&gt;=4000,9,IF(Q44&gt;=2000,6,IF(Q44&gt;=1000,3,0)))))</f>
        <v>0</v>
      </c>
      <c r="R127" s="17">
        <f>IF(R44&gt;=7000,10,IF(R44&gt;=5000,8,IF(R44&gt;=3000,6,IF(R44&gt;=1000,4,IF(R44&gt;=500,2,0)))))</f>
        <v>0</v>
      </c>
      <c r="S127" s="17">
        <f>IF(S44&gt;=6000,10,IF(S44&gt;=4500,8,IF(S44&gt;=2500,6,IF(S44&gt;=1000,4,IF(S44&gt;=500,2,0)))))</f>
        <v>0</v>
      </c>
      <c r="T127" s="17">
        <f>IF(T44="실시",10,0)</f>
        <v>0</v>
      </c>
      <c r="U127" s="17">
        <f>IF(U44&gt;=16,15,IF(U44&gt;=11,12,IF(U44&gt;=6,9,IF(U44&gt;=1,6,0))))</f>
        <v>0</v>
      </c>
      <c r="V127" s="17">
        <f>IF(V44&gt;=60,15,IF(V44&gt;=40,12,IF(V44&gt;=20,9,IF(V44&gt;=1,6,0))))</f>
        <v>0</v>
      </c>
      <c r="W127" s="17">
        <f>IF(W44&gt;=3,10,IF(W44&gt;=2,7,IF(W44&gt;=1,4,0)))</f>
        <v>0</v>
      </c>
      <c r="X127" s="17">
        <f>IF(X44&gt;=25,15,IF(X44&gt;=18,12,IF(X44&gt;=12,9,IF(X44&gt;=6,6,IF(X44&gt;=4,3,0)))))</f>
        <v>0</v>
      </c>
      <c r="Y127" s="17">
        <f>IF(Y44="구성",15,0)</f>
        <v>0</v>
      </c>
      <c r="Z127" s="17">
        <f>IF(Z44&gt;=5,10,IF(Z44&gt;=4,8,IF(Z44&gt;=3,6,IF(Z44&gt;=2,4,IF(Z44&gt;=1,2,0)))))</f>
        <v>0</v>
      </c>
      <c r="AA127" s="35">
        <f>AA44</f>
        <v>0</v>
      </c>
      <c r="AB127" s="35">
        <f>AB44</f>
        <v>0</v>
      </c>
      <c r="AC127" s="35">
        <f>AC44</f>
        <v>0</v>
      </c>
      <c r="AD127" s="35">
        <f>AD44</f>
        <v>0</v>
      </c>
      <c r="AE127" s="35">
        <f>AE44</f>
        <v>0</v>
      </c>
      <c r="AF127" s="18">
        <f t="shared" si="3"/>
        <v>0</v>
      </c>
    </row>
    <row r="128" spans="1:32" x14ac:dyDescent="0.3">
      <c r="A128" s="21">
        <f>A45</f>
        <v>40</v>
      </c>
      <c r="B128" s="16">
        <f>B45</f>
        <v>0</v>
      </c>
      <c r="C128" s="16">
        <f>C45</f>
        <v>0</v>
      </c>
      <c r="D128" s="16">
        <f>D45</f>
        <v>0</v>
      </c>
      <c r="E128" s="198">
        <f t="shared" si="2"/>
        <v>0</v>
      </c>
      <c r="F128" s="17">
        <f>IF(F45="수립",10,0)</f>
        <v>0</v>
      </c>
      <c r="G128" s="17">
        <f>IF(G45&gt;=6,10,IF(G45=5,5,IF(G45&lt;=4,0)))</f>
        <v>0</v>
      </c>
      <c r="H128" s="17">
        <f>IF(H45&gt;=48,10,IF(H45&gt;=40,5,IF(H45&lt;40,0)))</f>
        <v>0</v>
      </c>
      <c r="I128" s="17">
        <f>IF(I45&gt;=40,10,IF(I45&gt;=25,8,IF(I45&gt;=15,5,IF(I45&gt;=8,3,0))))</f>
        <v>0</v>
      </c>
      <c r="J128" s="17">
        <f>IF(J45&gt;=700,10,IF(J45&gt;=600,8,IF(J45&gt;=500,6,IF(J45&gt;=400,4,IF(J45&gt;=200,2,0)))))</f>
        <v>0</v>
      </c>
      <c r="K128" s="17">
        <f>IF(K45&gt;=1,5,0)</f>
        <v>0</v>
      </c>
      <c r="L128" s="17">
        <f>IF(L45="실시",10,0)</f>
        <v>0</v>
      </c>
      <c r="M128" s="17">
        <f>IF(M45&gt;=8,5,IF(M45&gt;=4,3,IF(M45&gt;=1,1,0)))</f>
        <v>0</v>
      </c>
      <c r="N128" s="17">
        <f t="shared" si="1"/>
        <v>0</v>
      </c>
      <c r="O128" s="17">
        <f>IF(O45&gt;=1000,10,IF(O45&gt;=800,8,IF(O45&gt;=600,6,IF(O45&gt;=300,4,IF(O45&gt;=100,2,0)))))</f>
        <v>0</v>
      </c>
      <c r="P128" s="17">
        <f>IF(P45&gt;=15000,15,IF(P45&gt;=12000,12,IF(P45&gt;=8000,9,IF(P45&gt;=5000,6,IF(P45&gt;=2000,3,0)))))</f>
        <v>0</v>
      </c>
      <c r="Q128" s="17">
        <f>IF(Q45&gt;=8000,15,IF(Q45&gt;=6000,12,IF(Q45&gt;=4000,9,IF(Q45&gt;=2000,6,IF(Q45&gt;=1000,3,0)))))</f>
        <v>0</v>
      </c>
      <c r="R128" s="17">
        <f>IF(R45&gt;=7000,10,IF(R45&gt;=5000,8,IF(R45&gt;=3000,6,IF(R45&gt;=1000,4,IF(R45&gt;=500,2,0)))))</f>
        <v>0</v>
      </c>
      <c r="S128" s="17">
        <f>IF(S45&gt;=6000,10,IF(S45&gt;=4500,8,IF(S45&gt;=2500,6,IF(S45&gt;=1000,4,IF(S45&gt;=500,2,0)))))</f>
        <v>0</v>
      </c>
      <c r="T128" s="17">
        <f>IF(T45="실시",10,0)</f>
        <v>0</v>
      </c>
      <c r="U128" s="17">
        <f>IF(U45&gt;=16,15,IF(U45&gt;=11,12,IF(U45&gt;=6,9,IF(U45&gt;=1,6,0))))</f>
        <v>0</v>
      </c>
      <c r="V128" s="17">
        <f>IF(V45&gt;=60,15,IF(V45&gt;=40,12,IF(V45&gt;=20,9,IF(V45&gt;=1,6,0))))</f>
        <v>0</v>
      </c>
      <c r="W128" s="17">
        <f>IF(W45&gt;=3,10,IF(W45&gt;=2,7,IF(W45&gt;=1,4,0)))</f>
        <v>0</v>
      </c>
      <c r="X128" s="17">
        <f>IF(X45&gt;=25,15,IF(X45&gt;=18,12,IF(X45&gt;=12,9,IF(X45&gt;=6,6,IF(X45&gt;=4,3,0)))))</f>
        <v>0</v>
      </c>
      <c r="Y128" s="17">
        <f>IF(Y45="구성",15,0)</f>
        <v>0</v>
      </c>
      <c r="Z128" s="17">
        <f>IF(Z45&gt;=5,10,IF(Z45&gt;=4,8,IF(Z45&gt;=3,6,IF(Z45&gt;=2,4,IF(Z45&gt;=1,2,0)))))</f>
        <v>0</v>
      </c>
      <c r="AA128" s="35">
        <f>AA45</f>
        <v>0</v>
      </c>
      <c r="AB128" s="35">
        <f>AB45</f>
        <v>0</v>
      </c>
      <c r="AC128" s="35">
        <f>AC45</f>
        <v>0</v>
      </c>
      <c r="AD128" s="35">
        <f>AD45</f>
        <v>0</v>
      </c>
      <c r="AE128" s="35">
        <f>AE45</f>
        <v>0</v>
      </c>
      <c r="AF128" s="18">
        <f t="shared" si="3"/>
        <v>0</v>
      </c>
    </row>
    <row r="129" spans="1:32" x14ac:dyDescent="0.3">
      <c r="A129" s="21">
        <f>A46</f>
        <v>41</v>
      </c>
      <c r="B129" s="16">
        <f>B46</f>
        <v>0</v>
      </c>
      <c r="C129" s="16">
        <f>C46</f>
        <v>0</v>
      </c>
      <c r="D129" s="16">
        <f>D46</f>
        <v>0</v>
      </c>
      <c r="E129" s="198">
        <f t="shared" si="2"/>
        <v>0</v>
      </c>
      <c r="F129" s="17">
        <f>IF(F46="수립",10,0)</f>
        <v>0</v>
      </c>
      <c r="G129" s="17">
        <f>IF(G46&gt;=6,10,IF(G46=5,5,IF(G46&lt;=4,0)))</f>
        <v>0</v>
      </c>
      <c r="H129" s="17">
        <f>IF(H46&gt;=48,10,IF(H46&gt;=40,5,IF(H46&lt;40,0)))</f>
        <v>0</v>
      </c>
      <c r="I129" s="17">
        <f>IF(I46&gt;=40,10,IF(I46&gt;=25,8,IF(I46&gt;=15,5,IF(I46&gt;=8,3,0))))</f>
        <v>0</v>
      </c>
      <c r="J129" s="17">
        <f>IF(J46&gt;=700,10,IF(J46&gt;=600,8,IF(J46&gt;=500,6,IF(J46&gt;=400,4,IF(J46&gt;=200,2,0)))))</f>
        <v>0</v>
      </c>
      <c r="K129" s="17">
        <f>IF(K46&gt;=1,5,0)</f>
        <v>0</v>
      </c>
      <c r="L129" s="17">
        <f>IF(L46="실시",10,0)</f>
        <v>0</v>
      </c>
      <c r="M129" s="17">
        <f>IF(M46&gt;=8,5,IF(M46&gt;=4,3,IF(M46&gt;=1,1,0)))</f>
        <v>0</v>
      </c>
      <c r="N129" s="17">
        <f t="shared" si="1"/>
        <v>0</v>
      </c>
      <c r="O129" s="17">
        <f>IF(O46&gt;=1000,10,IF(O46&gt;=800,8,IF(O46&gt;=600,6,IF(O46&gt;=300,4,IF(O46&gt;=100,2,0)))))</f>
        <v>0</v>
      </c>
      <c r="P129" s="17">
        <f>IF(P46&gt;=15000,15,IF(P46&gt;=12000,12,IF(P46&gt;=8000,9,IF(P46&gt;=5000,6,IF(P46&gt;=2000,3,0)))))</f>
        <v>0</v>
      </c>
      <c r="Q129" s="17">
        <f>IF(Q46&gt;=8000,15,IF(Q46&gt;=6000,12,IF(Q46&gt;=4000,9,IF(Q46&gt;=2000,6,IF(Q46&gt;=1000,3,0)))))</f>
        <v>0</v>
      </c>
      <c r="R129" s="17">
        <f>IF(R46&gt;=7000,10,IF(R46&gt;=5000,8,IF(R46&gt;=3000,6,IF(R46&gt;=1000,4,IF(R46&gt;=500,2,0)))))</f>
        <v>0</v>
      </c>
      <c r="S129" s="17">
        <f>IF(S46&gt;=6000,10,IF(S46&gt;=4500,8,IF(S46&gt;=2500,6,IF(S46&gt;=1000,4,IF(S46&gt;=500,2,0)))))</f>
        <v>0</v>
      </c>
      <c r="T129" s="17">
        <f>IF(T46="실시",10,0)</f>
        <v>0</v>
      </c>
      <c r="U129" s="17">
        <f>IF(U46&gt;=16,15,IF(U46&gt;=11,12,IF(U46&gt;=6,9,IF(U46&gt;=1,6,0))))</f>
        <v>0</v>
      </c>
      <c r="V129" s="17">
        <f>IF(V46&gt;=60,15,IF(V46&gt;=40,12,IF(V46&gt;=20,9,IF(V46&gt;=1,6,0))))</f>
        <v>0</v>
      </c>
      <c r="W129" s="17">
        <f>IF(W46&gt;=3,10,IF(W46&gt;=2,7,IF(W46&gt;=1,4,0)))</f>
        <v>0</v>
      </c>
      <c r="X129" s="17">
        <f>IF(X46&gt;=25,15,IF(X46&gt;=18,12,IF(X46&gt;=12,9,IF(X46&gt;=6,6,IF(X46&gt;=4,3,0)))))</f>
        <v>0</v>
      </c>
      <c r="Y129" s="17">
        <f>IF(Y46="구성",15,0)</f>
        <v>0</v>
      </c>
      <c r="Z129" s="17">
        <f>IF(Z46&gt;=5,10,IF(Z46&gt;=4,8,IF(Z46&gt;=3,6,IF(Z46&gt;=2,4,IF(Z46&gt;=1,2,0)))))</f>
        <v>0</v>
      </c>
      <c r="AA129" s="35">
        <f>AA46</f>
        <v>0</v>
      </c>
      <c r="AB129" s="35">
        <f>AB46</f>
        <v>0</v>
      </c>
      <c r="AC129" s="35">
        <f>AC46</f>
        <v>0</v>
      </c>
      <c r="AD129" s="35">
        <f>AD46</f>
        <v>0</v>
      </c>
      <c r="AE129" s="35">
        <f>AE46</f>
        <v>0</v>
      </c>
      <c r="AF129" s="18">
        <f t="shared" si="3"/>
        <v>0</v>
      </c>
    </row>
    <row r="130" spans="1:32" x14ac:dyDescent="0.3">
      <c r="A130" s="21">
        <f>A47</f>
        <v>42</v>
      </c>
      <c r="B130" s="16">
        <f>B47</f>
        <v>0</v>
      </c>
      <c r="C130" s="16">
        <f>C47</f>
        <v>0</v>
      </c>
      <c r="D130" s="16">
        <f>D47</f>
        <v>0</v>
      </c>
      <c r="E130" s="198">
        <f t="shared" si="2"/>
        <v>0</v>
      </c>
      <c r="F130" s="17">
        <f>IF(F47="수립",10,0)</f>
        <v>0</v>
      </c>
      <c r="G130" s="17">
        <f>IF(G47&gt;=6,10,IF(G47=5,5,IF(G47&lt;=4,0)))</f>
        <v>0</v>
      </c>
      <c r="H130" s="17">
        <f>IF(H47&gt;=48,10,IF(H47&gt;=40,5,IF(H47&lt;40,0)))</f>
        <v>0</v>
      </c>
      <c r="I130" s="17">
        <f>IF(I47&gt;=40,10,IF(I47&gt;=25,8,IF(I47&gt;=15,5,IF(I47&gt;=8,3,0))))</f>
        <v>0</v>
      </c>
      <c r="J130" s="17">
        <f>IF(J47&gt;=700,10,IF(J47&gt;=600,8,IF(J47&gt;=500,6,IF(J47&gt;=400,4,IF(J47&gt;=200,2,0)))))</f>
        <v>0</v>
      </c>
      <c r="K130" s="17">
        <f>IF(K47&gt;=1,5,0)</f>
        <v>0</v>
      </c>
      <c r="L130" s="17">
        <f>IF(L47="실시",10,0)</f>
        <v>0</v>
      </c>
      <c r="M130" s="17">
        <f>IF(M47&gt;=8,5,IF(M47&gt;=4,3,IF(M47&gt;=1,1,0)))</f>
        <v>0</v>
      </c>
      <c r="N130" s="17">
        <f t="shared" si="1"/>
        <v>0</v>
      </c>
      <c r="O130" s="17">
        <f>IF(O47&gt;=1000,10,IF(O47&gt;=800,8,IF(O47&gt;=600,6,IF(O47&gt;=300,4,IF(O47&gt;=100,2,0)))))</f>
        <v>0</v>
      </c>
      <c r="P130" s="17">
        <f>IF(P47&gt;=15000,15,IF(P47&gt;=12000,12,IF(P47&gt;=8000,9,IF(P47&gt;=5000,6,IF(P47&gt;=2000,3,0)))))</f>
        <v>0</v>
      </c>
      <c r="Q130" s="17">
        <f>IF(Q47&gt;=8000,15,IF(Q47&gt;=6000,12,IF(Q47&gt;=4000,9,IF(Q47&gt;=2000,6,IF(Q47&gt;=1000,3,0)))))</f>
        <v>0</v>
      </c>
      <c r="R130" s="17">
        <f>IF(R47&gt;=7000,10,IF(R47&gt;=5000,8,IF(R47&gt;=3000,6,IF(R47&gt;=1000,4,IF(R47&gt;=500,2,0)))))</f>
        <v>0</v>
      </c>
      <c r="S130" s="17">
        <f>IF(S47&gt;=6000,10,IF(S47&gt;=4500,8,IF(S47&gt;=2500,6,IF(S47&gt;=1000,4,IF(S47&gt;=500,2,0)))))</f>
        <v>0</v>
      </c>
      <c r="T130" s="17">
        <f>IF(T47="실시",10,0)</f>
        <v>0</v>
      </c>
      <c r="U130" s="17">
        <f>IF(U47&gt;=16,15,IF(U47&gt;=11,12,IF(U47&gt;=6,9,IF(U47&gt;=1,6,0))))</f>
        <v>0</v>
      </c>
      <c r="V130" s="17">
        <f>IF(V47&gt;=60,15,IF(V47&gt;=40,12,IF(V47&gt;=20,9,IF(V47&gt;=1,6,0))))</f>
        <v>0</v>
      </c>
      <c r="W130" s="17">
        <f>IF(W47&gt;=3,10,IF(W47&gt;=2,7,IF(W47&gt;=1,4,0)))</f>
        <v>0</v>
      </c>
      <c r="X130" s="17">
        <f>IF(X47&gt;=25,15,IF(X47&gt;=18,12,IF(X47&gt;=12,9,IF(X47&gt;=6,6,IF(X47&gt;=4,3,0)))))</f>
        <v>0</v>
      </c>
      <c r="Y130" s="17">
        <f>IF(Y47="구성",15,0)</f>
        <v>0</v>
      </c>
      <c r="Z130" s="17">
        <f>IF(Z47&gt;=5,10,IF(Z47&gt;=4,8,IF(Z47&gt;=3,6,IF(Z47&gt;=2,4,IF(Z47&gt;=1,2,0)))))</f>
        <v>0</v>
      </c>
      <c r="AA130" s="35">
        <f>AA47</f>
        <v>0</v>
      </c>
      <c r="AB130" s="35">
        <f>AB47</f>
        <v>0</v>
      </c>
      <c r="AC130" s="35">
        <f>AC47</f>
        <v>0</v>
      </c>
      <c r="AD130" s="35">
        <f>AD47</f>
        <v>0</v>
      </c>
      <c r="AE130" s="35">
        <f>AE47</f>
        <v>0</v>
      </c>
      <c r="AF130" s="18">
        <f t="shared" si="3"/>
        <v>0</v>
      </c>
    </row>
    <row r="131" spans="1:32" x14ac:dyDescent="0.3">
      <c r="A131" s="21">
        <f>A48</f>
        <v>43</v>
      </c>
      <c r="B131" s="16">
        <f>B48</f>
        <v>0</v>
      </c>
      <c r="C131" s="16">
        <f>C48</f>
        <v>0</v>
      </c>
      <c r="D131" s="16">
        <f>D48</f>
        <v>0</v>
      </c>
      <c r="E131" s="198">
        <f t="shared" si="2"/>
        <v>0</v>
      </c>
      <c r="F131" s="17">
        <f>IF(F48="수립",10,0)</f>
        <v>0</v>
      </c>
      <c r="G131" s="17">
        <f>IF(G48&gt;=6,10,IF(G48=5,5,IF(G48&lt;=4,0)))</f>
        <v>0</v>
      </c>
      <c r="H131" s="17">
        <f>IF(H48&gt;=48,10,IF(H48&gt;=40,5,IF(H48&lt;40,0)))</f>
        <v>0</v>
      </c>
      <c r="I131" s="17">
        <f>IF(I48&gt;=40,10,IF(I48&gt;=25,8,IF(I48&gt;=15,5,IF(I48&gt;=8,3,0))))</f>
        <v>0</v>
      </c>
      <c r="J131" s="17">
        <f>IF(J48&gt;=700,10,IF(J48&gt;=600,8,IF(J48&gt;=500,6,IF(J48&gt;=400,4,IF(J48&gt;=200,2,0)))))</f>
        <v>0</v>
      </c>
      <c r="K131" s="17">
        <f>IF(K48&gt;=1,5,0)</f>
        <v>0</v>
      </c>
      <c r="L131" s="17">
        <f>IF(L48="실시",10,0)</f>
        <v>0</v>
      </c>
      <c r="M131" s="17">
        <f>IF(M48&gt;=8,5,IF(M48&gt;=4,3,IF(M48&gt;=1,1,0)))</f>
        <v>0</v>
      </c>
      <c r="N131" s="17">
        <f t="shared" si="1"/>
        <v>0</v>
      </c>
      <c r="O131" s="17">
        <f>IF(O48&gt;=1000,10,IF(O48&gt;=800,8,IF(O48&gt;=600,6,IF(O48&gt;=300,4,IF(O48&gt;=100,2,0)))))</f>
        <v>0</v>
      </c>
      <c r="P131" s="17">
        <f>IF(P48&gt;=15000,15,IF(P48&gt;=12000,12,IF(P48&gt;=8000,9,IF(P48&gt;=5000,6,IF(P48&gt;=2000,3,0)))))</f>
        <v>0</v>
      </c>
      <c r="Q131" s="17">
        <f>IF(Q48&gt;=8000,15,IF(Q48&gt;=6000,12,IF(Q48&gt;=4000,9,IF(Q48&gt;=2000,6,IF(Q48&gt;=1000,3,0)))))</f>
        <v>0</v>
      </c>
      <c r="R131" s="17">
        <f>IF(R48&gt;=7000,10,IF(R48&gt;=5000,8,IF(R48&gt;=3000,6,IF(R48&gt;=1000,4,IF(R48&gt;=500,2,0)))))</f>
        <v>0</v>
      </c>
      <c r="S131" s="17">
        <f>IF(S48&gt;=6000,10,IF(S48&gt;=4500,8,IF(S48&gt;=2500,6,IF(S48&gt;=1000,4,IF(S48&gt;=500,2,0)))))</f>
        <v>0</v>
      </c>
      <c r="T131" s="17">
        <f>IF(T48="실시",10,0)</f>
        <v>0</v>
      </c>
      <c r="U131" s="17">
        <f>IF(U48&gt;=16,15,IF(U48&gt;=11,12,IF(U48&gt;=6,9,IF(U48&gt;=1,6,0))))</f>
        <v>0</v>
      </c>
      <c r="V131" s="17">
        <f>IF(V48&gt;=60,15,IF(V48&gt;=40,12,IF(V48&gt;=20,9,IF(V48&gt;=1,6,0))))</f>
        <v>0</v>
      </c>
      <c r="W131" s="17">
        <f>IF(W48&gt;=3,10,IF(W48&gt;=2,7,IF(W48&gt;=1,4,0)))</f>
        <v>0</v>
      </c>
      <c r="X131" s="17">
        <f>IF(X48&gt;=25,15,IF(X48&gt;=18,12,IF(X48&gt;=12,9,IF(X48&gt;=6,6,IF(X48&gt;=4,3,0)))))</f>
        <v>0</v>
      </c>
      <c r="Y131" s="17">
        <f>IF(Y48="구성",15,0)</f>
        <v>0</v>
      </c>
      <c r="Z131" s="17">
        <f>IF(Z48&gt;=5,10,IF(Z48&gt;=4,8,IF(Z48&gt;=3,6,IF(Z48&gt;=2,4,IF(Z48&gt;=1,2,0)))))</f>
        <v>0</v>
      </c>
      <c r="AA131" s="35">
        <f>AA48</f>
        <v>0</v>
      </c>
      <c r="AB131" s="35">
        <f>AB48</f>
        <v>0</v>
      </c>
      <c r="AC131" s="35">
        <f>AC48</f>
        <v>0</v>
      </c>
      <c r="AD131" s="35">
        <f>AD48</f>
        <v>0</v>
      </c>
      <c r="AE131" s="35">
        <f>AE48</f>
        <v>0</v>
      </c>
      <c r="AF131" s="18">
        <f t="shared" si="3"/>
        <v>0</v>
      </c>
    </row>
    <row r="132" spans="1:32" x14ac:dyDescent="0.3">
      <c r="A132" s="21">
        <f>A49</f>
        <v>44</v>
      </c>
      <c r="B132" s="16">
        <f>B49</f>
        <v>0</v>
      </c>
      <c r="C132" s="16">
        <f>C49</f>
        <v>0</v>
      </c>
      <c r="D132" s="16">
        <f>D49</f>
        <v>0</v>
      </c>
      <c r="E132" s="198">
        <f t="shared" si="2"/>
        <v>0</v>
      </c>
      <c r="F132" s="17">
        <f>IF(F49="수립",10,0)</f>
        <v>0</v>
      </c>
      <c r="G132" s="17">
        <f>IF(G49&gt;=6,10,IF(G49=5,5,IF(G49&lt;=4,0)))</f>
        <v>0</v>
      </c>
      <c r="H132" s="17">
        <f>IF(H49&gt;=48,10,IF(H49&gt;=40,5,IF(H49&lt;40,0)))</f>
        <v>0</v>
      </c>
      <c r="I132" s="17">
        <f>IF(I49&gt;=40,10,IF(I49&gt;=25,8,IF(I49&gt;=15,5,IF(I49&gt;=8,3,0))))</f>
        <v>0</v>
      </c>
      <c r="J132" s="17">
        <f>IF(J49&gt;=700,10,IF(J49&gt;=600,8,IF(J49&gt;=500,6,IF(J49&gt;=400,4,IF(J49&gt;=200,2,0)))))</f>
        <v>0</v>
      </c>
      <c r="K132" s="17">
        <f>IF(K49&gt;=1,5,0)</f>
        <v>0</v>
      </c>
      <c r="L132" s="17">
        <f>IF(L49="실시",10,0)</f>
        <v>0</v>
      </c>
      <c r="M132" s="17">
        <f>IF(M49&gt;=8,5,IF(M49&gt;=4,3,IF(M49&gt;=1,1,0)))</f>
        <v>0</v>
      </c>
      <c r="N132" s="17">
        <f t="shared" si="1"/>
        <v>0</v>
      </c>
      <c r="O132" s="17">
        <f>IF(O49&gt;=1000,10,IF(O49&gt;=800,8,IF(O49&gt;=600,6,IF(O49&gt;=300,4,IF(O49&gt;=100,2,0)))))</f>
        <v>0</v>
      </c>
      <c r="P132" s="17">
        <f>IF(P49&gt;=15000,15,IF(P49&gt;=12000,12,IF(P49&gt;=8000,9,IF(P49&gt;=5000,6,IF(P49&gt;=2000,3,0)))))</f>
        <v>0</v>
      </c>
      <c r="Q132" s="17">
        <f>IF(Q49&gt;=8000,15,IF(Q49&gt;=6000,12,IF(Q49&gt;=4000,9,IF(Q49&gt;=2000,6,IF(Q49&gt;=1000,3,0)))))</f>
        <v>0</v>
      </c>
      <c r="R132" s="17">
        <f>IF(R49&gt;=7000,10,IF(R49&gt;=5000,8,IF(R49&gt;=3000,6,IF(R49&gt;=1000,4,IF(R49&gt;=500,2,0)))))</f>
        <v>0</v>
      </c>
      <c r="S132" s="17">
        <f>IF(S49&gt;=6000,10,IF(S49&gt;=4500,8,IF(S49&gt;=2500,6,IF(S49&gt;=1000,4,IF(S49&gt;=500,2,0)))))</f>
        <v>0</v>
      </c>
      <c r="T132" s="17">
        <f>IF(T49="실시",10,0)</f>
        <v>0</v>
      </c>
      <c r="U132" s="17">
        <f>IF(U49&gt;=16,15,IF(U49&gt;=11,12,IF(U49&gt;=6,9,IF(U49&gt;=1,6,0))))</f>
        <v>0</v>
      </c>
      <c r="V132" s="17">
        <f>IF(V49&gt;=60,15,IF(V49&gt;=40,12,IF(V49&gt;=20,9,IF(V49&gt;=1,6,0))))</f>
        <v>0</v>
      </c>
      <c r="W132" s="17">
        <f>IF(W49&gt;=3,10,IF(W49&gt;=2,7,IF(W49&gt;=1,4,0)))</f>
        <v>0</v>
      </c>
      <c r="X132" s="17">
        <f>IF(X49&gt;=25,15,IF(X49&gt;=18,12,IF(X49&gt;=12,9,IF(X49&gt;=6,6,IF(X49&gt;=4,3,0)))))</f>
        <v>0</v>
      </c>
      <c r="Y132" s="17">
        <f>IF(Y49="구성",15,0)</f>
        <v>0</v>
      </c>
      <c r="Z132" s="17">
        <f>IF(Z49&gt;=5,10,IF(Z49&gt;=4,8,IF(Z49&gt;=3,6,IF(Z49&gt;=2,4,IF(Z49&gt;=1,2,0)))))</f>
        <v>0</v>
      </c>
      <c r="AA132" s="35">
        <f>AA49</f>
        <v>0</v>
      </c>
      <c r="AB132" s="35">
        <f>AB49</f>
        <v>0</v>
      </c>
      <c r="AC132" s="35">
        <f>AC49</f>
        <v>0</v>
      </c>
      <c r="AD132" s="35">
        <f>AD49</f>
        <v>0</v>
      </c>
      <c r="AE132" s="35">
        <f>AE49</f>
        <v>0</v>
      </c>
      <c r="AF132" s="18">
        <f t="shared" si="3"/>
        <v>0</v>
      </c>
    </row>
    <row r="133" spans="1:32" x14ac:dyDescent="0.3">
      <c r="A133" s="21">
        <f>A50</f>
        <v>45</v>
      </c>
      <c r="B133" s="16">
        <f>B50</f>
        <v>0</v>
      </c>
      <c r="C133" s="16">
        <f>C50</f>
        <v>0</v>
      </c>
      <c r="D133" s="16">
        <f>D50</f>
        <v>0</v>
      </c>
      <c r="E133" s="198">
        <f t="shared" si="2"/>
        <v>0</v>
      </c>
      <c r="F133" s="17">
        <f>IF(F50="수립",10,0)</f>
        <v>0</v>
      </c>
      <c r="G133" s="17">
        <f>IF(G50&gt;=6,10,IF(G50=5,5,IF(G50&lt;=4,0)))</f>
        <v>0</v>
      </c>
      <c r="H133" s="17">
        <f>IF(H50&gt;=48,10,IF(H50&gt;=40,5,IF(H50&lt;40,0)))</f>
        <v>0</v>
      </c>
      <c r="I133" s="17">
        <f>IF(I50&gt;=40,10,IF(I50&gt;=25,8,IF(I50&gt;=15,5,IF(I50&gt;=8,3,0))))</f>
        <v>0</v>
      </c>
      <c r="J133" s="17">
        <f>IF(J50&gt;=700,10,IF(J50&gt;=600,8,IF(J50&gt;=500,6,IF(J50&gt;=400,4,IF(J50&gt;=200,2,0)))))</f>
        <v>0</v>
      </c>
      <c r="K133" s="17">
        <f>IF(K50&gt;=1,5,0)</f>
        <v>0</v>
      </c>
      <c r="L133" s="17">
        <f>IF(L50="실시",10,0)</f>
        <v>0</v>
      </c>
      <c r="M133" s="17">
        <f>IF(M50&gt;=8,5,IF(M50&gt;=4,3,IF(M50&gt;=1,1,0)))</f>
        <v>0</v>
      </c>
      <c r="N133" s="17">
        <f t="shared" si="1"/>
        <v>0</v>
      </c>
      <c r="O133" s="17">
        <f>IF(O50&gt;=1000,10,IF(O50&gt;=800,8,IF(O50&gt;=600,6,IF(O50&gt;=300,4,IF(O50&gt;=100,2,0)))))</f>
        <v>0</v>
      </c>
      <c r="P133" s="17">
        <f>IF(P50&gt;=15000,15,IF(P50&gt;=12000,12,IF(P50&gt;=8000,9,IF(P50&gt;=5000,6,IF(P50&gt;=2000,3,0)))))</f>
        <v>0</v>
      </c>
      <c r="Q133" s="17">
        <f>IF(Q50&gt;=8000,15,IF(Q50&gt;=6000,12,IF(Q50&gt;=4000,9,IF(Q50&gt;=2000,6,IF(Q50&gt;=1000,3,0)))))</f>
        <v>0</v>
      </c>
      <c r="R133" s="17">
        <f>IF(R50&gt;=7000,10,IF(R50&gt;=5000,8,IF(R50&gt;=3000,6,IF(R50&gt;=1000,4,IF(R50&gt;=500,2,0)))))</f>
        <v>0</v>
      </c>
      <c r="S133" s="17">
        <f>IF(S50&gt;=6000,10,IF(S50&gt;=4500,8,IF(S50&gt;=2500,6,IF(S50&gt;=1000,4,IF(S50&gt;=500,2,0)))))</f>
        <v>0</v>
      </c>
      <c r="T133" s="17">
        <f>IF(T50="실시",10,0)</f>
        <v>0</v>
      </c>
      <c r="U133" s="17">
        <f>IF(U50&gt;=16,15,IF(U50&gt;=11,12,IF(U50&gt;=6,9,IF(U50&gt;=1,6,0))))</f>
        <v>0</v>
      </c>
      <c r="V133" s="17">
        <f>IF(V50&gt;=60,15,IF(V50&gt;=40,12,IF(V50&gt;=20,9,IF(V50&gt;=1,6,0))))</f>
        <v>0</v>
      </c>
      <c r="W133" s="17">
        <f>IF(W50&gt;=3,10,IF(W50&gt;=2,7,IF(W50&gt;=1,4,0)))</f>
        <v>0</v>
      </c>
      <c r="X133" s="17">
        <f>IF(X50&gt;=25,15,IF(X50&gt;=18,12,IF(X50&gt;=12,9,IF(X50&gt;=6,6,IF(X50&gt;=4,3,0)))))</f>
        <v>0</v>
      </c>
      <c r="Y133" s="17">
        <f>IF(Y50="구성",15,0)</f>
        <v>0</v>
      </c>
      <c r="Z133" s="17">
        <f>IF(Z50&gt;=5,10,IF(Z50&gt;=4,8,IF(Z50&gt;=3,6,IF(Z50&gt;=2,4,IF(Z50&gt;=1,2,0)))))</f>
        <v>0</v>
      </c>
      <c r="AA133" s="35">
        <f>AA50</f>
        <v>0</v>
      </c>
      <c r="AB133" s="35">
        <f>AB50</f>
        <v>0</v>
      </c>
      <c r="AC133" s="35">
        <f>AC50</f>
        <v>0</v>
      </c>
      <c r="AD133" s="35">
        <f>AD50</f>
        <v>0</v>
      </c>
      <c r="AE133" s="35">
        <f>AE50</f>
        <v>0</v>
      </c>
      <c r="AF133" s="18">
        <f t="shared" si="3"/>
        <v>0</v>
      </c>
    </row>
    <row r="134" spans="1:32" x14ac:dyDescent="0.3">
      <c r="A134" s="21">
        <f>A51</f>
        <v>46</v>
      </c>
      <c r="B134" s="16">
        <f>B51</f>
        <v>0</v>
      </c>
      <c r="C134" s="16">
        <f>C51</f>
        <v>0</v>
      </c>
      <c r="D134" s="16">
        <f>D51</f>
        <v>0</v>
      </c>
      <c r="E134" s="198">
        <f t="shared" si="2"/>
        <v>0</v>
      </c>
      <c r="F134" s="17">
        <f>IF(F51="수립",10,0)</f>
        <v>0</v>
      </c>
      <c r="G134" s="17">
        <f>IF(G51&gt;=6,10,IF(G51=5,5,IF(G51&lt;=4,0)))</f>
        <v>0</v>
      </c>
      <c r="H134" s="17">
        <f>IF(H51&gt;=48,10,IF(H51&gt;=40,5,IF(H51&lt;40,0)))</f>
        <v>0</v>
      </c>
      <c r="I134" s="17">
        <f>IF(I51&gt;=40,10,IF(I51&gt;=25,8,IF(I51&gt;=15,5,IF(I51&gt;=8,3,0))))</f>
        <v>0</v>
      </c>
      <c r="J134" s="17">
        <f>IF(J51&gt;=700,10,IF(J51&gt;=600,8,IF(J51&gt;=500,6,IF(J51&gt;=400,4,IF(J51&gt;=200,2,0)))))</f>
        <v>0</v>
      </c>
      <c r="K134" s="17">
        <f>IF(K51&gt;=1,5,0)</f>
        <v>0</v>
      </c>
      <c r="L134" s="17">
        <f>IF(L51="실시",10,0)</f>
        <v>0</v>
      </c>
      <c r="M134" s="17">
        <f>IF(M51&gt;=8,5,IF(M51&gt;=4,3,IF(M51&gt;=1,1,0)))</f>
        <v>0</v>
      </c>
      <c r="N134" s="17">
        <f t="shared" si="1"/>
        <v>0</v>
      </c>
      <c r="O134" s="17">
        <f>IF(O51&gt;=1000,10,IF(O51&gt;=800,8,IF(O51&gt;=600,6,IF(O51&gt;=300,4,IF(O51&gt;=100,2,0)))))</f>
        <v>0</v>
      </c>
      <c r="P134" s="17">
        <f>IF(P51&gt;=15000,15,IF(P51&gt;=12000,12,IF(P51&gt;=8000,9,IF(P51&gt;=5000,6,IF(P51&gt;=2000,3,0)))))</f>
        <v>0</v>
      </c>
      <c r="Q134" s="17">
        <f>IF(Q51&gt;=8000,15,IF(Q51&gt;=6000,12,IF(Q51&gt;=4000,9,IF(Q51&gt;=2000,6,IF(Q51&gt;=1000,3,0)))))</f>
        <v>0</v>
      </c>
      <c r="R134" s="17">
        <f>IF(R51&gt;=7000,10,IF(R51&gt;=5000,8,IF(R51&gt;=3000,6,IF(R51&gt;=1000,4,IF(R51&gt;=500,2,0)))))</f>
        <v>0</v>
      </c>
      <c r="S134" s="17">
        <f>IF(S51&gt;=6000,10,IF(S51&gt;=4500,8,IF(S51&gt;=2500,6,IF(S51&gt;=1000,4,IF(S51&gt;=500,2,0)))))</f>
        <v>0</v>
      </c>
      <c r="T134" s="17">
        <f>IF(T51="실시",10,0)</f>
        <v>0</v>
      </c>
      <c r="U134" s="17">
        <f>IF(U51&gt;=16,15,IF(U51&gt;=11,12,IF(U51&gt;=6,9,IF(U51&gt;=1,6,0))))</f>
        <v>0</v>
      </c>
      <c r="V134" s="17">
        <f>IF(V51&gt;=60,15,IF(V51&gt;=40,12,IF(V51&gt;=20,9,IF(V51&gt;=1,6,0))))</f>
        <v>0</v>
      </c>
      <c r="W134" s="17">
        <f>IF(W51&gt;=3,10,IF(W51&gt;=2,7,IF(W51&gt;=1,4,0)))</f>
        <v>0</v>
      </c>
      <c r="X134" s="17">
        <f>IF(X51&gt;=25,15,IF(X51&gt;=18,12,IF(X51&gt;=12,9,IF(X51&gt;=6,6,IF(X51&gt;=4,3,0)))))</f>
        <v>0</v>
      </c>
      <c r="Y134" s="17">
        <f>IF(Y51="구성",15,0)</f>
        <v>0</v>
      </c>
      <c r="Z134" s="17">
        <f>IF(Z51&gt;=5,10,IF(Z51&gt;=4,8,IF(Z51&gt;=3,6,IF(Z51&gt;=2,4,IF(Z51&gt;=1,2,0)))))</f>
        <v>0</v>
      </c>
      <c r="AA134" s="35">
        <f>AA51</f>
        <v>0</v>
      </c>
      <c r="AB134" s="35">
        <f>AB51</f>
        <v>0</v>
      </c>
      <c r="AC134" s="35">
        <f>AC51</f>
        <v>0</v>
      </c>
      <c r="AD134" s="35">
        <f>AD51</f>
        <v>0</v>
      </c>
      <c r="AE134" s="35">
        <f>AE51</f>
        <v>0</v>
      </c>
      <c r="AF134" s="18">
        <f t="shared" si="3"/>
        <v>0</v>
      </c>
    </row>
    <row r="135" spans="1:32" x14ac:dyDescent="0.3">
      <c r="A135" s="21">
        <f>A52</f>
        <v>47</v>
      </c>
      <c r="B135" s="16">
        <f>B52</f>
        <v>0</v>
      </c>
      <c r="C135" s="16">
        <f>C52</f>
        <v>0</v>
      </c>
      <c r="D135" s="16">
        <f>D52</f>
        <v>0</v>
      </c>
      <c r="E135" s="198">
        <f t="shared" si="2"/>
        <v>0</v>
      </c>
      <c r="F135" s="17">
        <f>IF(F52="수립",10,0)</f>
        <v>0</v>
      </c>
      <c r="G135" s="17">
        <f>IF(G52&gt;=6,10,IF(G52=5,5,IF(G52&lt;=4,0)))</f>
        <v>0</v>
      </c>
      <c r="H135" s="17">
        <f>IF(H52&gt;=48,10,IF(H52&gt;=40,5,IF(H52&lt;40,0)))</f>
        <v>0</v>
      </c>
      <c r="I135" s="17">
        <f>IF(I52&gt;=40,10,IF(I52&gt;=25,8,IF(I52&gt;=15,5,IF(I52&gt;=8,3,0))))</f>
        <v>0</v>
      </c>
      <c r="J135" s="17">
        <f>IF(J52&gt;=700,10,IF(J52&gt;=600,8,IF(J52&gt;=500,6,IF(J52&gt;=400,4,IF(J52&gt;=200,2,0)))))</f>
        <v>0</v>
      </c>
      <c r="K135" s="17">
        <f>IF(K52&gt;=1,5,0)</f>
        <v>0</v>
      </c>
      <c r="L135" s="17">
        <f>IF(L52="실시",10,0)</f>
        <v>0</v>
      </c>
      <c r="M135" s="17">
        <f>IF(M52&gt;=8,5,IF(M52&gt;=4,3,IF(M52&gt;=1,1,0)))</f>
        <v>0</v>
      </c>
      <c r="N135" s="17">
        <f t="shared" si="1"/>
        <v>0</v>
      </c>
      <c r="O135" s="17">
        <f>IF(O52&gt;=1000,10,IF(O52&gt;=800,8,IF(O52&gt;=600,6,IF(O52&gt;=300,4,IF(O52&gt;=100,2,0)))))</f>
        <v>0</v>
      </c>
      <c r="P135" s="17">
        <f>IF(P52&gt;=15000,15,IF(P52&gt;=12000,12,IF(P52&gt;=8000,9,IF(P52&gt;=5000,6,IF(P52&gt;=2000,3,0)))))</f>
        <v>0</v>
      </c>
      <c r="Q135" s="17">
        <f>IF(Q52&gt;=8000,15,IF(Q52&gt;=6000,12,IF(Q52&gt;=4000,9,IF(Q52&gt;=2000,6,IF(Q52&gt;=1000,3,0)))))</f>
        <v>0</v>
      </c>
      <c r="R135" s="17">
        <f>IF(R52&gt;=7000,10,IF(R52&gt;=5000,8,IF(R52&gt;=3000,6,IF(R52&gt;=1000,4,IF(R52&gt;=500,2,0)))))</f>
        <v>0</v>
      </c>
      <c r="S135" s="17">
        <f>IF(S52&gt;=6000,10,IF(S52&gt;=4500,8,IF(S52&gt;=2500,6,IF(S52&gt;=1000,4,IF(S52&gt;=500,2,0)))))</f>
        <v>0</v>
      </c>
      <c r="T135" s="17">
        <f>IF(T52="실시",10,0)</f>
        <v>0</v>
      </c>
      <c r="U135" s="17">
        <f>IF(U52&gt;=16,15,IF(U52&gt;=11,12,IF(U52&gt;=6,9,IF(U52&gt;=1,6,0))))</f>
        <v>0</v>
      </c>
      <c r="V135" s="17">
        <f>IF(V52&gt;=60,15,IF(V52&gt;=40,12,IF(V52&gt;=20,9,IF(V52&gt;=1,6,0))))</f>
        <v>0</v>
      </c>
      <c r="W135" s="17">
        <f>IF(W52&gt;=3,10,IF(W52&gt;=2,7,IF(W52&gt;=1,4,0)))</f>
        <v>0</v>
      </c>
      <c r="X135" s="17">
        <f>IF(X52&gt;=25,15,IF(X52&gt;=18,12,IF(X52&gt;=12,9,IF(X52&gt;=6,6,IF(X52&gt;=4,3,0)))))</f>
        <v>0</v>
      </c>
      <c r="Y135" s="17">
        <f>IF(Y52="구성",15,0)</f>
        <v>0</v>
      </c>
      <c r="Z135" s="17">
        <f>IF(Z52&gt;=5,10,IF(Z52&gt;=4,8,IF(Z52&gt;=3,6,IF(Z52&gt;=2,4,IF(Z52&gt;=1,2,0)))))</f>
        <v>0</v>
      </c>
      <c r="AA135" s="35">
        <f>AA52</f>
        <v>0</v>
      </c>
      <c r="AB135" s="35">
        <f>AB52</f>
        <v>0</v>
      </c>
      <c r="AC135" s="35">
        <f>AC52</f>
        <v>0</v>
      </c>
      <c r="AD135" s="35">
        <f>AD52</f>
        <v>0</v>
      </c>
      <c r="AE135" s="35">
        <f>AE52</f>
        <v>0</v>
      </c>
      <c r="AF135" s="18">
        <f t="shared" si="3"/>
        <v>0</v>
      </c>
    </row>
    <row r="136" spans="1:32" x14ac:dyDescent="0.3">
      <c r="A136" s="21">
        <f>A53</f>
        <v>48</v>
      </c>
      <c r="B136" s="16">
        <f>B53</f>
        <v>0</v>
      </c>
      <c r="C136" s="16">
        <f>C53</f>
        <v>0</v>
      </c>
      <c r="D136" s="16">
        <f>D53</f>
        <v>0</v>
      </c>
      <c r="E136" s="198">
        <f t="shared" si="2"/>
        <v>0</v>
      </c>
      <c r="F136" s="17">
        <f>IF(F53="수립",10,0)</f>
        <v>0</v>
      </c>
      <c r="G136" s="17">
        <f>IF(G53&gt;=6,10,IF(G53=5,5,IF(G53&lt;=4,0)))</f>
        <v>0</v>
      </c>
      <c r="H136" s="17">
        <f>IF(H53&gt;=48,10,IF(H53&gt;=40,5,IF(H53&lt;40,0)))</f>
        <v>0</v>
      </c>
      <c r="I136" s="17">
        <f>IF(I53&gt;=40,10,IF(I53&gt;=25,8,IF(I53&gt;=15,5,IF(I53&gt;=8,3,0))))</f>
        <v>0</v>
      </c>
      <c r="J136" s="17">
        <f>IF(J53&gt;=700,10,IF(J53&gt;=600,8,IF(J53&gt;=500,6,IF(J53&gt;=400,4,IF(J53&gt;=200,2,0)))))</f>
        <v>0</v>
      </c>
      <c r="K136" s="17">
        <f>IF(K53&gt;=1,5,0)</f>
        <v>0</v>
      </c>
      <c r="L136" s="17">
        <f>IF(L53="실시",10,0)</f>
        <v>0</v>
      </c>
      <c r="M136" s="17">
        <f>IF(M53&gt;=8,5,IF(M53&gt;=4,3,IF(M53&gt;=1,1,0)))</f>
        <v>0</v>
      </c>
      <c r="N136" s="17">
        <f t="shared" si="1"/>
        <v>0</v>
      </c>
      <c r="O136" s="17">
        <f>IF(O53&gt;=1000,10,IF(O53&gt;=800,8,IF(O53&gt;=600,6,IF(O53&gt;=300,4,IF(O53&gt;=100,2,0)))))</f>
        <v>0</v>
      </c>
      <c r="P136" s="17">
        <f>IF(P53&gt;=15000,15,IF(P53&gt;=12000,12,IF(P53&gt;=8000,9,IF(P53&gt;=5000,6,IF(P53&gt;=2000,3,0)))))</f>
        <v>0</v>
      </c>
      <c r="Q136" s="17">
        <f>IF(Q53&gt;=8000,15,IF(Q53&gt;=6000,12,IF(Q53&gt;=4000,9,IF(Q53&gt;=2000,6,IF(Q53&gt;=1000,3,0)))))</f>
        <v>0</v>
      </c>
      <c r="R136" s="17">
        <f>IF(R53&gt;=7000,10,IF(R53&gt;=5000,8,IF(R53&gt;=3000,6,IF(R53&gt;=1000,4,IF(R53&gt;=500,2,0)))))</f>
        <v>0</v>
      </c>
      <c r="S136" s="17">
        <f>IF(S53&gt;=6000,10,IF(S53&gt;=4500,8,IF(S53&gt;=2500,6,IF(S53&gt;=1000,4,IF(S53&gt;=500,2,0)))))</f>
        <v>0</v>
      </c>
      <c r="T136" s="17">
        <f>IF(T53="실시",10,0)</f>
        <v>0</v>
      </c>
      <c r="U136" s="17">
        <f>IF(U53&gt;=16,15,IF(U53&gt;=11,12,IF(U53&gt;=6,9,IF(U53&gt;=1,6,0))))</f>
        <v>0</v>
      </c>
      <c r="V136" s="17">
        <f>IF(V53&gt;=60,15,IF(V53&gt;=40,12,IF(V53&gt;=20,9,IF(V53&gt;=1,6,0))))</f>
        <v>0</v>
      </c>
      <c r="W136" s="17">
        <f>IF(W53&gt;=3,10,IF(W53&gt;=2,7,IF(W53&gt;=1,4,0)))</f>
        <v>0</v>
      </c>
      <c r="X136" s="17">
        <f>IF(X53&gt;=25,15,IF(X53&gt;=18,12,IF(X53&gt;=12,9,IF(X53&gt;=6,6,IF(X53&gt;=4,3,0)))))</f>
        <v>0</v>
      </c>
      <c r="Y136" s="17">
        <f>IF(Y53="구성",15,0)</f>
        <v>0</v>
      </c>
      <c r="Z136" s="17">
        <f>IF(Z53&gt;=5,10,IF(Z53&gt;=4,8,IF(Z53&gt;=3,6,IF(Z53&gt;=2,4,IF(Z53&gt;=1,2,0)))))</f>
        <v>0</v>
      </c>
      <c r="AA136" s="35">
        <f>AA53</f>
        <v>0</v>
      </c>
      <c r="AB136" s="35">
        <f>AB53</f>
        <v>0</v>
      </c>
      <c r="AC136" s="35">
        <f>AC53</f>
        <v>0</v>
      </c>
      <c r="AD136" s="35">
        <f>AD53</f>
        <v>0</v>
      </c>
      <c r="AE136" s="35">
        <f>AE53</f>
        <v>0</v>
      </c>
      <c r="AF136" s="18">
        <f t="shared" si="3"/>
        <v>0</v>
      </c>
    </row>
    <row r="137" spans="1:32" x14ac:dyDescent="0.3">
      <c r="A137" s="21">
        <f>A54</f>
        <v>49</v>
      </c>
      <c r="B137" s="16">
        <f>B54</f>
        <v>0</v>
      </c>
      <c r="C137" s="16">
        <f>C54</f>
        <v>0</v>
      </c>
      <c r="D137" s="16">
        <f>D54</f>
        <v>0</v>
      </c>
      <c r="E137" s="198">
        <f t="shared" si="2"/>
        <v>0</v>
      </c>
      <c r="F137" s="17">
        <f>IF(F54="수립",10,0)</f>
        <v>0</v>
      </c>
      <c r="G137" s="17">
        <f>IF(G54&gt;=6,10,IF(G54=5,5,IF(G54&lt;=4,0)))</f>
        <v>0</v>
      </c>
      <c r="H137" s="17">
        <f>IF(H54&gt;=48,10,IF(H54&gt;=40,5,IF(H54&lt;40,0)))</f>
        <v>0</v>
      </c>
      <c r="I137" s="17">
        <f>IF(I54&gt;=40,10,IF(I54&gt;=25,8,IF(I54&gt;=15,5,IF(I54&gt;=8,3,0))))</f>
        <v>0</v>
      </c>
      <c r="J137" s="17">
        <f>IF(J54&gt;=700,10,IF(J54&gt;=600,8,IF(J54&gt;=500,6,IF(J54&gt;=400,4,IF(J54&gt;=200,2,0)))))</f>
        <v>0</v>
      </c>
      <c r="K137" s="17">
        <f>IF(K54&gt;=1,5,0)</f>
        <v>0</v>
      </c>
      <c r="L137" s="17">
        <f>IF(L54="실시",10,0)</f>
        <v>0</v>
      </c>
      <c r="M137" s="17">
        <f>IF(M54&gt;=8,5,IF(M54&gt;=4,3,IF(M54&gt;=1,1,0)))</f>
        <v>0</v>
      </c>
      <c r="N137" s="17">
        <f t="shared" si="1"/>
        <v>0</v>
      </c>
      <c r="O137" s="17">
        <f>IF(O54&gt;=1000,10,IF(O54&gt;=800,8,IF(O54&gt;=600,6,IF(O54&gt;=300,4,IF(O54&gt;=100,2,0)))))</f>
        <v>0</v>
      </c>
      <c r="P137" s="17">
        <f>IF(P54&gt;=15000,15,IF(P54&gt;=12000,12,IF(P54&gt;=8000,9,IF(P54&gt;=5000,6,IF(P54&gt;=2000,3,0)))))</f>
        <v>0</v>
      </c>
      <c r="Q137" s="17">
        <f>IF(Q54&gt;=8000,15,IF(Q54&gt;=6000,12,IF(Q54&gt;=4000,9,IF(Q54&gt;=2000,6,IF(Q54&gt;=1000,3,0)))))</f>
        <v>0</v>
      </c>
      <c r="R137" s="17">
        <f>IF(R54&gt;=7000,10,IF(R54&gt;=5000,8,IF(R54&gt;=3000,6,IF(R54&gt;=1000,4,IF(R54&gt;=500,2,0)))))</f>
        <v>0</v>
      </c>
      <c r="S137" s="17">
        <f>IF(S54&gt;=6000,10,IF(S54&gt;=4500,8,IF(S54&gt;=2500,6,IF(S54&gt;=1000,4,IF(S54&gt;=500,2,0)))))</f>
        <v>0</v>
      </c>
      <c r="T137" s="17">
        <f>IF(T54="실시",10,0)</f>
        <v>0</v>
      </c>
      <c r="U137" s="17">
        <f>IF(U54&gt;=16,15,IF(U54&gt;=11,12,IF(U54&gt;=6,9,IF(U54&gt;=1,6,0))))</f>
        <v>0</v>
      </c>
      <c r="V137" s="17">
        <f>IF(V54&gt;=60,15,IF(V54&gt;=40,12,IF(V54&gt;=20,9,IF(V54&gt;=1,6,0))))</f>
        <v>0</v>
      </c>
      <c r="W137" s="17">
        <f>IF(W54&gt;=3,10,IF(W54&gt;=2,7,IF(W54&gt;=1,4,0)))</f>
        <v>0</v>
      </c>
      <c r="X137" s="17">
        <f>IF(X54&gt;=25,15,IF(X54&gt;=18,12,IF(X54&gt;=12,9,IF(X54&gt;=6,6,IF(X54&gt;=4,3,0)))))</f>
        <v>0</v>
      </c>
      <c r="Y137" s="17">
        <f>IF(Y54="구성",15,0)</f>
        <v>0</v>
      </c>
      <c r="Z137" s="17">
        <f>IF(Z54&gt;=5,10,IF(Z54&gt;=4,8,IF(Z54&gt;=3,6,IF(Z54&gt;=2,4,IF(Z54&gt;=1,2,0)))))</f>
        <v>0</v>
      </c>
      <c r="AA137" s="35">
        <f>AA54</f>
        <v>0</v>
      </c>
      <c r="AB137" s="35">
        <f>AB54</f>
        <v>0</v>
      </c>
      <c r="AC137" s="35">
        <f>AC54</f>
        <v>0</v>
      </c>
      <c r="AD137" s="35">
        <f>AD54</f>
        <v>0</v>
      </c>
      <c r="AE137" s="35">
        <f>AE54</f>
        <v>0</v>
      </c>
      <c r="AF137" s="18">
        <f t="shared" si="3"/>
        <v>0</v>
      </c>
    </row>
    <row r="138" spans="1:32" x14ac:dyDescent="0.3">
      <c r="A138" s="21">
        <f>A55</f>
        <v>50</v>
      </c>
      <c r="B138" s="16">
        <f>B55</f>
        <v>0</v>
      </c>
      <c r="C138" s="16">
        <f>C55</f>
        <v>0</v>
      </c>
      <c r="D138" s="16">
        <f>D55</f>
        <v>0</v>
      </c>
      <c r="E138" s="198">
        <f t="shared" si="2"/>
        <v>0</v>
      </c>
      <c r="F138" s="17">
        <f>IF(F55="수립",10,0)</f>
        <v>0</v>
      </c>
      <c r="G138" s="17">
        <f>IF(G55&gt;=6,10,IF(G55=5,5,IF(G55&lt;=4,0)))</f>
        <v>0</v>
      </c>
      <c r="H138" s="17">
        <f>IF(H55&gt;=48,10,IF(H55&gt;=40,5,IF(H55&lt;40,0)))</f>
        <v>0</v>
      </c>
      <c r="I138" s="17">
        <f>IF(I55&gt;=40,10,IF(I55&gt;=25,8,IF(I55&gt;=15,5,IF(I55&gt;=8,3,0))))</f>
        <v>0</v>
      </c>
      <c r="J138" s="17">
        <f>IF(J55&gt;=700,10,IF(J55&gt;=600,8,IF(J55&gt;=500,6,IF(J55&gt;=400,4,IF(J55&gt;=200,2,0)))))</f>
        <v>0</v>
      </c>
      <c r="K138" s="17">
        <f>IF(K55&gt;=1,5,0)</f>
        <v>0</v>
      </c>
      <c r="L138" s="17">
        <f>IF(L55="실시",10,0)</f>
        <v>0</v>
      </c>
      <c r="M138" s="17">
        <f>IF(M55&gt;=8,5,IF(M55&gt;=4,3,IF(M55&gt;=1,1,0)))</f>
        <v>0</v>
      </c>
      <c r="N138" s="17">
        <f t="shared" si="1"/>
        <v>0</v>
      </c>
      <c r="O138" s="17">
        <f>IF(O55&gt;=1000,10,IF(O55&gt;=800,8,IF(O55&gt;=600,6,IF(O55&gt;=300,4,IF(O55&gt;=100,2,0)))))</f>
        <v>0</v>
      </c>
      <c r="P138" s="17">
        <f>IF(P55&gt;=15000,15,IF(P55&gt;=12000,12,IF(P55&gt;=8000,9,IF(P55&gt;=5000,6,IF(P55&gt;=2000,3,0)))))</f>
        <v>0</v>
      </c>
      <c r="Q138" s="17">
        <f>IF(Q55&gt;=8000,15,IF(Q55&gt;=6000,12,IF(Q55&gt;=4000,9,IF(Q55&gt;=2000,6,IF(Q55&gt;=1000,3,0)))))</f>
        <v>0</v>
      </c>
      <c r="R138" s="17">
        <f>IF(R55&gt;=7000,10,IF(R55&gt;=5000,8,IF(R55&gt;=3000,6,IF(R55&gt;=1000,4,IF(R55&gt;=500,2,0)))))</f>
        <v>0</v>
      </c>
      <c r="S138" s="17">
        <f>IF(S55&gt;=6000,10,IF(S55&gt;=4500,8,IF(S55&gt;=2500,6,IF(S55&gt;=1000,4,IF(S55&gt;=500,2,0)))))</f>
        <v>0</v>
      </c>
      <c r="T138" s="17">
        <f>IF(T55="실시",10,0)</f>
        <v>0</v>
      </c>
      <c r="U138" s="17">
        <f>IF(U55&gt;=16,15,IF(U55&gt;=11,12,IF(U55&gt;=6,9,IF(U55&gt;=1,6,0))))</f>
        <v>0</v>
      </c>
      <c r="V138" s="17">
        <f>IF(V55&gt;=60,15,IF(V55&gt;=40,12,IF(V55&gt;=20,9,IF(V55&gt;=1,6,0))))</f>
        <v>0</v>
      </c>
      <c r="W138" s="17">
        <f>IF(W55&gt;=3,10,IF(W55&gt;=2,7,IF(W55&gt;=1,4,0)))</f>
        <v>0</v>
      </c>
      <c r="X138" s="17">
        <f>IF(X55&gt;=25,15,IF(X55&gt;=18,12,IF(X55&gt;=12,9,IF(X55&gt;=6,6,IF(X55&gt;=4,3,0)))))</f>
        <v>0</v>
      </c>
      <c r="Y138" s="17">
        <f>IF(Y55="구성",15,0)</f>
        <v>0</v>
      </c>
      <c r="Z138" s="17">
        <f>IF(Z55&gt;=5,10,IF(Z55&gt;=4,8,IF(Z55&gt;=3,6,IF(Z55&gt;=2,4,IF(Z55&gt;=1,2,0)))))</f>
        <v>0</v>
      </c>
      <c r="AA138" s="35">
        <f>AA55</f>
        <v>0</v>
      </c>
      <c r="AB138" s="35">
        <f>AB55</f>
        <v>0</v>
      </c>
      <c r="AC138" s="35">
        <f>AC55</f>
        <v>0</v>
      </c>
      <c r="AD138" s="35">
        <f>AD55</f>
        <v>0</v>
      </c>
      <c r="AE138" s="35">
        <f>AE55</f>
        <v>0</v>
      </c>
      <c r="AF138" s="18">
        <f t="shared" si="3"/>
        <v>0</v>
      </c>
    </row>
    <row r="139" spans="1:32" x14ac:dyDescent="0.3">
      <c r="A139" s="21">
        <f>A56</f>
        <v>51</v>
      </c>
      <c r="B139" s="16">
        <f>B56</f>
        <v>0</v>
      </c>
      <c r="C139" s="16">
        <f>C56</f>
        <v>0</v>
      </c>
      <c r="D139" s="16">
        <f>D56</f>
        <v>0</v>
      </c>
      <c r="E139" s="198">
        <f t="shared" si="2"/>
        <v>0</v>
      </c>
      <c r="F139" s="17">
        <f>IF(F56="수립",10,0)</f>
        <v>0</v>
      </c>
      <c r="G139" s="17">
        <f>IF(G56&gt;=6,10,IF(G56=5,5,IF(G56&lt;=4,0)))</f>
        <v>0</v>
      </c>
      <c r="H139" s="17">
        <f>IF(H56&gt;=48,10,IF(H56&gt;=40,5,IF(H56&lt;40,0)))</f>
        <v>0</v>
      </c>
      <c r="I139" s="17">
        <f>IF(I56&gt;=40,10,IF(I56&gt;=25,8,IF(I56&gt;=15,5,IF(I56&gt;=8,3,0))))</f>
        <v>0</v>
      </c>
      <c r="J139" s="17">
        <f>IF(J56&gt;=700,10,IF(J56&gt;=600,8,IF(J56&gt;=500,6,IF(J56&gt;=400,4,IF(J56&gt;=200,2,0)))))</f>
        <v>0</v>
      </c>
      <c r="K139" s="17">
        <f>IF(K56&gt;=1,5,0)</f>
        <v>0</v>
      </c>
      <c r="L139" s="17">
        <f>IF(L56="실시",10,0)</f>
        <v>0</v>
      </c>
      <c r="M139" s="17">
        <f>IF(M56&gt;=8,5,IF(M56&gt;=4,3,IF(M56&gt;=1,1,0)))</f>
        <v>0</v>
      </c>
      <c r="N139" s="17">
        <f t="shared" si="1"/>
        <v>0</v>
      </c>
      <c r="O139" s="17">
        <f>IF(O56&gt;=1000,10,IF(O56&gt;=800,8,IF(O56&gt;=600,6,IF(O56&gt;=300,4,IF(O56&gt;=100,2,0)))))</f>
        <v>0</v>
      </c>
      <c r="P139" s="17">
        <f>IF(P56&gt;=15000,15,IF(P56&gt;=12000,12,IF(P56&gt;=8000,9,IF(P56&gt;=5000,6,IF(P56&gt;=2000,3,0)))))</f>
        <v>0</v>
      </c>
      <c r="Q139" s="17">
        <f>IF(Q56&gt;=8000,15,IF(Q56&gt;=6000,12,IF(Q56&gt;=4000,9,IF(Q56&gt;=2000,6,IF(Q56&gt;=1000,3,0)))))</f>
        <v>0</v>
      </c>
      <c r="R139" s="17">
        <f>IF(R56&gt;=7000,10,IF(R56&gt;=5000,8,IF(R56&gt;=3000,6,IF(R56&gt;=1000,4,IF(R56&gt;=500,2,0)))))</f>
        <v>0</v>
      </c>
      <c r="S139" s="17">
        <f>IF(S56&gt;=6000,10,IF(S56&gt;=4500,8,IF(S56&gt;=2500,6,IF(S56&gt;=1000,4,IF(S56&gt;=500,2,0)))))</f>
        <v>0</v>
      </c>
      <c r="T139" s="17">
        <f>IF(T56="실시",10,0)</f>
        <v>0</v>
      </c>
      <c r="U139" s="17">
        <f>IF(U56&gt;=16,15,IF(U56&gt;=11,12,IF(U56&gt;=6,9,IF(U56&gt;=1,6,0))))</f>
        <v>0</v>
      </c>
      <c r="V139" s="17">
        <f>IF(V56&gt;=60,15,IF(V56&gt;=40,12,IF(V56&gt;=20,9,IF(V56&gt;=1,6,0))))</f>
        <v>0</v>
      </c>
      <c r="W139" s="17">
        <f>IF(W56&gt;=3,10,IF(W56&gt;=2,7,IF(W56&gt;=1,4,0)))</f>
        <v>0</v>
      </c>
      <c r="X139" s="17">
        <f>IF(X56&gt;=25,15,IF(X56&gt;=18,12,IF(X56&gt;=12,9,IF(X56&gt;=6,6,IF(X56&gt;=4,3,0)))))</f>
        <v>0</v>
      </c>
      <c r="Y139" s="17">
        <f>IF(Y56="구성",15,0)</f>
        <v>0</v>
      </c>
      <c r="Z139" s="17">
        <f>IF(Z56&gt;=5,10,IF(Z56&gt;=4,8,IF(Z56&gt;=3,6,IF(Z56&gt;=2,4,IF(Z56&gt;=1,2,0)))))</f>
        <v>0</v>
      </c>
      <c r="AA139" s="35">
        <f>AA56</f>
        <v>0</v>
      </c>
      <c r="AB139" s="35">
        <f>AB56</f>
        <v>0</v>
      </c>
      <c r="AC139" s="35">
        <f>AC56</f>
        <v>0</v>
      </c>
      <c r="AD139" s="35">
        <f>AD56</f>
        <v>0</v>
      </c>
      <c r="AE139" s="35">
        <f>AE56</f>
        <v>0</v>
      </c>
      <c r="AF139" s="18">
        <f t="shared" si="3"/>
        <v>0</v>
      </c>
    </row>
    <row r="140" spans="1:32" x14ac:dyDescent="0.3">
      <c r="A140" s="21">
        <f>A57</f>
        <v>52</v>
      </c>
      <c r="B140" s="16">
        <f>B57</f>
        <v>0</v>
      </c>
      <c r="C140" s="16">
        <f>C57</f>
        <v>0</v>
      </c>
      <c r="D140" s="16">
        <f>D57</f>
        <v>0</v>
      </c>
      <c r="E140" s="198">
        <f t="shared" si="2"/>
        <v>0</v>
      </c>
      <c r="F140" s="17">
        <f>IF(F57="수립",10,0)</f>
        <v>0</v>
      </c>
      <c r="G140" s="17">
        <f>IF(G57&gt;=6,10,IF(G57=5,5,IF(G57&lt;=4,0)))</f>
        <v>0</v>
      </c>
      <c r="H140" s="17">
        <f>IF(H57&gt;=48,10,IF(H57&gt;=40,5,IF(H57&lt;40,0)))</f>
        <v>0</v>
      </c>
      <c r="I140" s="17">
        <f>IF(I57&gt;=40,10,IF(I57&gt;=25,8,IF(I57&gt;=15,5,IF(I57&gt;=8,3,0))))</f>
        <v>0</v>
      </c>
      <c r="J140" s="17">
        <f>IF(J57&gt;=700,10,IF(J57&gt;=600,8,IF(J57&gt;=500,6,IF(J57&gt;=400,4,IF(J57&gt;=200,2,0)))))</f>
        <v>0</v>
      </c>
      <c r="K140" s="17">
        <f>IF(K57&gt;=1,5,0)</f>
        <v>0</v>
      </c>
      <c r="L140" s="17">
        <f>IF(L57="실시",10,0)</f>
        <v>0</v>
      </c>
      <c r="M140" s="17">
        <f>IF(M57&gt;=8,5,IF(M57&gt;=4,3,IF(M57&gt;=1,1,0)))</f>
        <v>0</v>
      </c>
      <c r="N140" s="17">
        <f t="shared" si="1"/>
        <v>0</v>
      </c>
      <c r="O140" s="17">
        <f>IF(O57&gt;=1000,10,IF(O57&gt;=800,8,IF(O57&gt;=600,6,IF(O57&gt;=300,4,IF(O57&gt;=100,2,0)))))</f>
        <v>0</v>
      </c>
      <c r="P140" s="17">
        <f>IF(P57&gt;=15000,15,IF(P57&gt;=12000,12,IF(P57&gt;=8000,9,IF(P57&gt;=5000,6,IF(P57&gt;=2000,3,0)))))</f>
        <v>0</v>
      </c>
      <c r="Q140" s="17">
        <f>IF(Q57&gt;=8000,15,IF(Q57&gt;=6000,12,IF(Q57&gt;=4000,9,IF(Q57&gt;=2000,6,IF(Q57&gt;=1000,3,0)))))</f>
        <v>0</v>
      </c>
      <c r="R140" s="17">
        <f>IF(R57&gt;=7000,10,IF(R57&gt;=5000,8,IF(R57&gt;=3000,6,IF(R57&gt;=1000,4,IF(R57&gt;=500,2,0)))))</f>
        <v>0</v>
      </c>
      <c r="S140" s="17">
        <f>IF(S57&gt;=6000,10,IF(S57&gt;=4500,8,IF(S57&gt;=2500,6,IF(S57&gt;=1000,4,IF(S57&gt;=500,2,0)))))</f>
        <v>0</v>
      </c>
      <c r="T140" s="17">
        <f>IF(T57="실시",10,0)</f>
        <v>0</v>
      </c>
      <c r="U140" s="17">
        <f>IF(U57&gt;=16,15,IF(U57&gt;=11,12,IF(U57&gt;=6,9,IF(U57&gt;=1,6,0))))</f>
        <v>0</v>
      </c>
      <c r="V140" s="17">
        <f>IF(V57&gt;=60,15,IF(V57&gt;=40,12,IF(V57&gt;=20,9,IF(V57&gt;=1,6,0))))</f>
        <v>0</v>
      </c>
      <c r="W140" s="17">
        <f>IF(W57&gt;=3,10,IF(W57&gt;=2,7,IF(W57&gt;=1,4,0)))</f>
        <v>0</v>
      </c>
      <c r="X140" s="17">
        <f>IF(X57&gt;=25,15,IF(X57&gt;=18,12,IF(X57&gt;=12,9,IF(X57&gt;=6,6,IF(X57&gt;=4,3,0)))))</f>
        <v>0</v>
      </c>
      <c r="Y140" s="17">
        <f>IF(Y57="구성",15,0)</f>
        <v>0</v>
      </c>
      <c r="Z140" s="17">
        <f>IF(Z57&gt;=5,10,IF(Z57&gt;=4,8,IF(Z57&gt;=3,6,IF(Z57&gt;=2,4,IF(Z57&gt;=1,2,0)))))</f>
        <v>0</v>
      </c>
      <c r="AA140" s="35">
        <f>AA57</f>
        <v>0</v>
      </c>
      <c r="AB140" s="35">
        <f>AB57</f>
        <v>0</v>
      </c>
      <c r="AC140" s="35">
        <f>AC57</f>
        <v>0</v>
      </c>
      <c r="AD140" s="35">
        <f>AD57</f>
        <v>0</v>
      </c>
      <c r="AE140" s="35">
        <f>AE57</f>
        <v>0</v>
      </c>
      <c r="AF140" s="18">
        <f t="shared" si="3"/>
        <v>0</v>
      </c>
    </row>
    <row r="141" spans="1:32" x14ac:dyDescent="0.3">
      <c r="A141" s="21">
        <f>A58</f>
        <v>53</v>
      </c>
      <c r="B141" s="16">
        <f>B58</f>
        <v>0</v>
      </c>
      <c r="C141" s="16">
        <f>C58</f>
        <v>0</v>
      </c>
      <c r="D141" s="16">
        <f>D58</f>
        <v>0</v>
      </c>
      <c r="E141" s="198">
        <f t="shared" si="2"/>
        <v>0</v>
      </c>
      <c r="F141" s="17">
        <f>IF(F58="수립",10,0)</f>
        <v>0</v>
      </c>
      <c r="G141" s="17">
        <f>IF(G58&gt;=6,10,IF(G58=5,5,IF(G58&lt;=4,0)))</f>
        <v>0</v>
      </c>
      <c r="H141" s="17">
        <f>IF(H58&gt;=48,10,IF(H58&gt;=40,5,IF(H58&lt;40,0)))</f>
        <v>0</v>
      </c>
      <c r="I141" s="17">
        <f>IF(I58&gt;=40,10,IF(I58&gt;=25,8,IF(I58&gt;=15,5,IF(I58&gt;=8,3,0))))</f>
        <v>0</v>
      </c>
      <c r="J141" s="17">
        <f>IF(J58&gt;=700,10,IF(J58&gt;=600,8,IF(J58&gt;=500,6,IF(J58&gt;=400,4,IF(J58&gt;=200,2,0)))))</f>
        <v>0</v>
      </c>
      <c r="K141" s="17">
        <f>IF(K58&gt;=1,5,0)</f>
        <v>0</v>
      </c>
      <c r="L141" s="17">
        <f>IF(L58="실시",10,0)</f>
        <v>0</v>
      </c>
      <c r="M141" s="17">
        <f>IF(M58&gt;=8,5,IF(M58&gt;=4,3,IF(M58&gt;=1,1,0)))</f>
        <v>0</v>
      </c>
      <c r="N141" s="17">
        <f t="shared" si="1"/>
        <v>0</v>
      </c>
      <c r="O141" s="17">
        <f>IF(O58&gt;=1000,10,IF(O58&gt;=800,8,IF(O58&gt;=600,6,IF(O58&gt;=300,4,IF(O58&gt;=100,2,0)))))</f>
        <v>0</v>
      </c>
      <c r="P141" s="17">
        <f>IF(P58&gt;=15000,15,IF(P58&gt;=12000,12,IF(P58&gt;=8000,9,IF(P58&gt;=5000,6,IF(P58&gt;=2000,3,0)))))</f>
        <v>0</v>
      </c>
      <c r="Q141" s="17">
        <f>IF(Q58&gt;=8000,15,IF(Q58&gt;=6000,12,IF(Q58&gt;=4000,9,IF(Q58&gt;=2000,6,IF(Q58&gt;=1000,3,0)))))</f>
        <v>0</v>
      </c>
      <c r="R141" s="17">
        <f>IF(R58&gt;=7000,10,IF(R58&gt;=5000,8,IF(R58&gt;=3000,6,IF(R58&gt;=1000,4,IF(R58&gt;=500,2,0)))))</f>
        <v>0</v>
      </c>
      <c r="S141" s="17">
        <f>IF(S58&gt;=6000,10,IF(S58&gt;=4500,8,IF(S58&gt;=2500,6,IF(S58&gt;=1000,4,IF(S58&gt;=500,2,0)))))</f>
        <v>0</v>
      </c>
      <c r="T141" s="17">
        <f>IF(T58="실시",10,0)</f>
        <v>0</v>
      </c>
      <c r="U141" s="17">
        <f>IF(U58&gt;=16,15,IF(U58&gt;=11,12,IF(U58&gt;=6,9,IF(U58&gt;=1,6,0))))</f>
        <v>0</v>
      </c>
      <c r="V141" s="17">
        <f>IF(V58&gt;=60,15,IF(V58&gt;=40,12,IF(V58&gt;=20,9,IF(V58&gt;=1,6,0))))</f>
        <v>0</v>
      </c>
      <c r="W141" s="17">
        <f>IF(W58&gt;=3,10,IF(W58&gt;=2,7,IF(W58&gt;=1,4,0)))</f>
        <v>0</v>
      </c>
      <c r="X141" s="17">
        <f>IF(X58&gt;=25,15,IF(X58&gt;=18,12,IF(X58&gt;=12,9,IF(X58&gt;=6,6,IF(X58&gt;=4,3,0)))))</f>
        <v>0</v>
      </c>
      <c r="Y141" s="17">
        <f>IF(Y58="구성",15,0)</f>
        <v>0</v>
      </c>
      <c r="Z141" s="17">
        <f>IF(Z58&gt;=5,10,IF(Z58&gt;=4,8,IF(Z58&gt;=3,6,IF(Z58&gt;=2,4,IF(Z58&gt;=1,2,0)))))</f>
        <v>0</v>
      </c>
      <c r="AA141" s="35">
        <f>AA58</f>
        <v>0</v>
      </c>
      <c r="AB141" s="35">
        <f>AB58</f>
        <v>0</v>
      </c>
      <c r="AC141" s="35">
        <f>AC58</f>
        <v>0</v>
      </c>
      <c r="AD141" s="35">
        <f>AD58</f>
        <v>0</v>
      </c>
      <c r="AE141" s="35">
        <f>AE58</f>
        <v>0</v>
      </c>
      <c r="AF141" s="18">
        <f t="shared" si="3"/>
        <v>0</v>
      </c>
    </row>
    <row r="142" spans="1:32" x14ac:dyDescent="0.3">
      <c r="A142" s="21">
        <f>A59</f>
        <v>54</v>
      </c>
      <c r="B142" s="16">
        <f>B59</f>
        <v>0</v>
      </c>
      <c r="C142" s="16">
        <f>C59</f>
        <v>0</v>
      </c>
      <c r="D142" s="16">
        <f>D59</f>
        <v>0</v>
      </c>
      <c r="E142" s="198">
        <f t="shared" si="2"/>
        <v>0</v>
      </c>
      <c r="F142" s="17">
        <f>IF(F59="수립",10,0)</f>
        <v>0</v>
      </c>
      <c r="G142" s="17">
        <f>IF(G59&gt;=6,10,IF(G59=5,5,IF(G59&lt;=4,0)))</f>
        <v>0</v>
      </c>
      <c r="H142" s="17">
        <f>IF(H59&gt;=48,10,IF(H59&gt;=40,5,IF(H59&lt;40,0)))</f>
        <v>0</v>
      </c>
      <c r="I142" s="17">
        <f>IF(I59&gt;=40,10,IF(I59&gt;=25,8,IF(I59&gt;=15,5,IF(I59&gt;=8,3,0))))</f>
        <v>0</v>
      </c>
      <c r="J142" s="17">
        <f>IF(J59&gt;=700,10,IF(J59&gt;=600,8,IF(J59&gt;=500,6,IF(J59&gt;=400,4,IF(J59&gt;=200,2,0)))))</f>
        <v>0</v>
      </c>
      <c r="K142" s="17">
        <f>IF(K59&gt;=1,5,0)</f>
        <v>0</v>
      </c>
      <c r="L142" s="17">
        <f>IF(L59="실시",10,0)</f>
        <v>0</v>
      </c>
      <c r="M142" s="17">
        <f>IF(M59&gt;=8,5,IF(M59&gt;=4,3,IF(M59&gt;=1,1,0)))</f>
        <v>0</v>
      </c>
      <c r="N142" s="17">
        <f t="shared" si="1"/>
        <v>0</v>
      </c>
      <c r="O142" s="17">
        <f>IF(O59&gt;=1000,10,IF(O59&gt;=800,8,IF(O59&gt;=600,6,IF(O59&gt;=300,4,IF(O59&gt;=100,2,0)))))</f>
        <v>0</v>
      </c>
      <c r="P142" s="17">
        <f>IF(P59&gt;=15000,15,IF(P59&gt;=12000,12,IF(P59&gt;=8000,9,IF(P59&gt;=5000,6,IF(P59&gt;=2000,3,0)))))</f>
        <v>0</v>
      </c>
      <c r="Q142" s="17">
        <f>IF(Q59&gt;=8000,15,IF(Q59&gt;=6000,12,IF(Q59&gt;=4000,9,IF(Q59&gt;=2000,6,IF(Q59&gt;=1000,3,0)))))</f>
        <v>0</v>
      </c>
      <c r="R142" s="17">
        <f>IF(R59&gt;=7000,10,IF(R59&gt;=5000,8,IF(R59&gt;=3000,6,IF(R59&gt;=1000,4,IF(R59&gt;=500,2,0)))))</f>
        <v>0</v>
      </c>
      <c r="S142" s="17">
        <f>IF(S59&gt;=6000,10,IF(S59&gt;=4500,8,IF(S59&gt;=2500,6,IF(S59&gt;=1000,4,IF(S59&gt;=500,2,0)))))</f>
        <v>0</v>
      </c>
      <c r="T142" s="17">
        <f>IF(T59="실시",10,0)</f>
        <v>0</v>
      </c>
      <c r="U142" s="17">
        <f>IF(U59&gt;=16,15,IF(U59&gt;=11,12,IF(U59&gt;=6,9,IF(U59&gt;=1,6,0))))</f>
        <v>0</v>
      </c>
      <c r="V142" s="17">
        <f>IF(V59&gt;=60,15,IF(V59&gt;=40,12,IF(V59&gt;=20,9,IF(V59&gt;=1,6,0))))</f>
        <v>0</v>
      </c>
      <c r="W142" s="17">
        <f>IF(W59&gt;=3,10,IF(W59&gt;=2,7,IF(W59&gt;=1,4,0)))</f>
        <v>0</v>
      </c>
      <c r="X142" s="17">
        <f>IF(X59&gt;=25,15,IF(X59&gt;=18,12,IF(X59&gt;=12,9,IF(X59&gt;=6,6,IF(X59&gt;=4,3,0)))))</f>
        <v>0</v>
      </c>
      <c r="Y142" s="17">
        <f>IF(Y59="구성",15,0)</f>
        <v>0</v>
      </c>
      <c r="Z142" s="17">
        <f>IF(Z59&gt;=5,10,IF(Z59&gt;=4,8,IF(Z59&gt;=3,6,IF(Z59&gt;=2,4,IF(Z59&gt;=1,2,0)))))</f>
        <v>0</v>
      </c>
      <c r="AA142" s="35">
        <f>AA59</f>
        <v>0</v>
      </c>
      <c r="AB142" s="35">
        <f>AB59</f>
        <v>0</v>
      </c>
      <c r="AC142" s="35">
        <f>AC59</f>
        <v>0</v>
      </c>
      <c r="AD142" s="35">
        <f>AD59</f>
        <v>0</v>
      </c>
      <c r="AE142" s="35">
        <f>AE59</f>
        <v>0</v>
      </c>
      <c r="AF142" s="18">
        <f t="shared" si="3"/>
        <v>0</v>
      </c>
    </row>
    <row r="143" spans="1:32" x14ac:dyDescent="0.3">
      <c r="A143" s="21">
        <f>A60</f>
        <v>55</v>
      </c>
      <c r="B143" s="16">
        <f>B60</f>
        <v>0</v>
      </c>
      <c r="C143" s="16">
        <f>C60</f>
        <v>0</v>
      </c>
      <c r="D143" s="16">
        <f>D60</f>
        <v>0</v>
      </c>
      <c r="E143" s="198">
        <f t="shared" si="2"/>
        <v>0</v>
      </c>
      <c r="F143" s="17">
        <f>IF(F60="수립",10,0)</f>
        <v>0</v>
      </c>
      <c r="G143" s="17">
        <f>IF(G60&gt;=6,10,IF(G60=5,5,IF(G60&lt;=4,0)))</f>
        <v>0</v>
      </c>
      <c r="H143" s="17">
        <f>IF(H60&gt;=48,10,IF(H60&gt;=40,5,IF(H60&lt;40,0)))</f>
        <v>0</v>
      </c>
      <c r="I143" s="17">
        <f>IF(I60&gt;=40,10,IF(I60&gt;=25,8,IF(I60&gt;=15,5,IF(I60&gt;=8,3,0))))</f>
        <v>0</v>
      </c>
      <c r="J143" s="17">
        <f>IF(J60&gt;=700,10,IF(J60&gt;=600,8,IF(J60&gt;=500,6,IF(J60&gt;=400,4,IF(J60&gt;=200,2,0)))))</f>
        <v>0</v>
      </c>
      <c r="K143" s="17">
        <f>IF(K60&gt;=1,5,0)</f>
        <v>0</v>
      </c>
      <c r="L143" s="17">
        <f>IF(L60="실시",10,0)</f>
        <v>0</v>
      </c>
      <c r="M143" s="17">
        <f>IF(M60&gt;=8,5,IF(M60&gt;=4,3,IF(M60&gt;=1,1,0)))</f>
        <v>0</v>
      </c>
      <c r="N143" s="17">
        <f t="shared" si="1"/>
        <v>0</v>
      </c>
      <c r="O143" s="17">
        <f>IF(O60&gt;=1000,10,IF(O60&gt;=800,8,IF(O60&gt;=600,6,IF(O60&gt;=300,4,IF(O60&gt;=100,2,0)))))</f>
        <v>0</v>
      </c>
      <c r="P143" s="17">
        <f>IF(P60&gt;=15000,15,IF(P60&gt;=12000,12,IF(P60&gt;=8000,9,IF(P60&gt;=5000,6,IF(P60&gt;=2000,3,0)))))</f>
        <v>0</v>
      </c>
      <c r="Q143" s="17">
        <f>IF(Q60&gt;=8000,15,IF(Q60&gt;=6000,12,IF(Q60&gt;=4000,9,IF(Q60&gt;=2000,6,IF(Q60&gt;=1000,3,0)))))</f>
        <v>0</v>
      </c>
      <c r="R143" s="17">
        <f>IF(R60&gt;=7000,10,IF(R60&gt;=5000,8,IF(R60&gt;=3000,6,IF(R60&gt;=1000,4,IF(R60&gt;=500,2,0)))))</f>
        <v>0</v>
      </c>
      <c r="S143" s="17">
        <f>IF(S60&gt;=6000,10,IF(S60&gt;=4500,8,IF(S60&gt;=2500,6,IF(S60&gt;=1000,4,IF(S60&gt;=500,2,0)))))</f>
        <v>0</v>
      </c>
      <c r="T143" s="17">
        <f>IF(T60="실시",10,0)</f>
        <v>0</v>
      </c>
      <c r="U143" s="17">
        <f>IF(U60&gt;=16,15,IF(U60&gt;=11,12,IF(U60&gt;=6,9,IF(U60&gt;=1,6,0))))</f>
        <v>0</v>
      </c>
      <c r="V143" s="17">
        <f>IF(V60&gt;=60,15,IF(V60&gt;=40,12,IF(V60&gt;=20,9,IF(V60&gt;=1,6,0))))</f>
        <v>0</v>
      </c>
      <c r="W143" s="17">
        <f>IF(W60&gt;=3,10,IF(W60&gt;=2,7,IF(W60&gt;=1,4,0)))</f>
        <v>0</v>
      </c>
      <c r="X143" s="17">
        <f>IF(X60&gt;=25,15,IF(X60&gt;=18,12,IF(X60&gt;=12,9,IF(X60&gt;=6,6,IF(X60&gt;=4,3,0)))))</f>
        <v>0</v>
      </c>
      <c r="Y143" s="17">
        <f>IF(Y60="구성",15,0)</f>
        <v>0</v>
      </c>
      <c r="Z143" s="17">
        <f>IF(Z60&gt;=5,10,IF(Z60&gt;=4,8,IF(Z60&gt;=3,6,IF(Z60&gt;=2,4,IF(Z60&gt;=1,2,0)))))</f>
        <v>0</v>
      </c>
      <c r="AA143" s="35">
        <f>AA60</f>
        <v>0</v>
      </c>
      <c r="AB143" s="35">
        <f>AB60</f>
        <v>0</v>
      </c>
      <c r="AC143" s="35">
        <f>AC60</f>
        <v>0</v>
      </c>
      <c r="AD143" s="35">
        <f>AD60</f>
        <v>0</v>
      </c>
      <c r="AE143" s="35">
        <f>AE60</f>
        <v>0</v>
      </c>
      <c r="AF143" s="18">
        <f t="shared" si="3"/>
        <v>0</v>
      </c>
    </row>
    <row r="144" spans="1:32" x14ac:dyDescent="0.3">
      <c r="A144" s="21">
        <f>A61</f>
        <v>56</v>
      </c>
      <c r="B144" s="16">
        <f>B61</f>
        <v>0</v>
      </c>
      <c r="C144" s="16">
        <f>C61</f>
        <v>0</v>
      </c>
      <c r="D144" s="16">
        <f>D61</f>
        <v>0</v>
      </c>
      <c r="E144" s="198">
        <f t="shared" si="2"/>
        <v>0</v>
      </c>
      <c r="F144" s="17">
        <f>IF(F61="수립",10,0)</f>
        <v>0</v>
      </c>
      <c r="G144" s="17">
        <f>IF(G61&gt;=6,10,IF(G61=5,5,IF(G61&lt;=4,0)))</f>
        <v>0</v>
      </c>
      <c r="H144" s="17">
        <f>IF(H61&gt;=48,10,IF(H61&gt;=40,5,IF(H61&lt;40,0)))</f>
        <v>0</v>
      </c>
      <c r="I144" s="17">
        <f>IF(I61&gt;=40,10,IF(I61&gt;=25,8,IF(I61&gt;=15,5,IF(I61&gt;=8,3,0))))</f>
        <v>0</v>
      </c>
      <c r="J144" s="17">
        <f>IF(J61&gt;=700,10,IF(J61&gt;=600,8,IF(J61&gt;=500,6,IF(J61&gt;=400,4,IF(J61&gt;=200,2,0)))))</f>
        <v>0</v>
      </c>
      <c r="K144" s="17">
        <f>IF(K61&gt;=1,5,0)</f>
        <v>0</v>
      </c>
      <c r="L144" s="17">
        <f>IF(L61="실시",10,0)</f>
        <v>0</v>
      </c>
      <c r="M144" s="17">
        <f>IF(M61&gt;=8,5,IF(M61&gt;=4,3,IF(M61&gt;=1,1,0)))</f>
        <v>0</v>
      </c>
      <c r="N144" s="17">
        <f t="shared" si="1"/>
        <v>0</v>
      </c>
      <c r="O144" s="17">
        <f>IF(O61&gt;=1000,10,IF(O61&gt;=800,8,IF(O61&gt;=600,6,IF(O61&gt;=300,4,IF(O61&gt;=100,2,0)))))</f>
        <v>0</v>
      </c>
      <c r="P144" s="17">
        <f>IF(P61&gt;=15000,15,IF(P61&gt;=12000,12,IF(P61&gt;=8000,9,IF(P61&gt;=5000,6,IF(P61&gt;=2000,3,0)))))</f>
        <v>0</v>
      </c>
      <c r="Q144" s="17">
        <f>IF(Q61&gt;=8000,15,IF(Q61&gt;=6000,12,IF(Q61&gt;=4000,9,IF(Q61&gt;=2000,6,IF(Q61&gt;=1000,3,0)))))</f>
        <v>0</v>
      </c>
      <c r="R144" s="17">
        <f>IF(R61&gt;=7000,10,IF(R61&gt;=5000,8,IF(R61&gt;=3000,6,IF(R61&gt;=1000,4,IF(R61&gt;=500,2,0)))))</f>
        <v>0</v>
      </c>
      <c r="S144" s="17">
        <f>IF(S61&gt;=6000,10,IF(S61&gt;=4500,8,IF(S61&gt;=2500,6,IF(S61&gt;=1000,4,IF(S61&gt;=500,2,0)))))</f>
        <v>0</v>
      </c>
      <c r="T144" s="17">
        <f>IF(T61="실시",10,0)</f>
        <v>0</v>
      </c>
      <c r="U144" s="17">
        <f>IF(U61&gt;=16,15,IF(U61&gt;=11,12,IF(U61&gt;=6,9,IF(U61&gt;=1,6,0))))</f>
        <v>0</v>
      </c>
      <c r="V144" s="17">
        <f>IF(V61&gt;=60,15,IF(V61&gt;=40,12,IF(V61&gt;=20,9,IF(V61&gt;=1,6,0))))</f>
        <v>0</v>
      </c>
      <c r="W144" s="17">
        <f>IF(W61&gt;=3,10,IF(W61&gt;=2,7,IF(W61&gt;=1,4,0)))</f>
        <v>0</v>
      </c>
      <c r="X144" s="17">
        <f>IF(X61&gt;=25,15,IF(X61&gt;=18,12,IF(X61&gt;=12,9,IF(X61&gt;=6,6,IF(X61&gt;=4,3,0)))))</f>
        <v>0</v>
      </c>
      <c r="Y144" s="17">
        <f>IF(Y61="구성",15,0)</f>
        <v>0</v>
      </c>
      <c r="Z144" s="17">
        <f>IF(Z61&gt;=5,10,IF(Z61&gt;=4,8,IF(Z61&gt;=3,6,IF(Z61&gt;=2,4,IF(Z61&gt;=1,2,0)))))</f>
        <v>0</v>
      </c>
      <c r="AA144" s="35">
        <f>AA61</f>
        <v>0</v>
      </c>
      <c r="AB144" s="35">
        <f>AB61</f>
        <v>0</v>
      </c>
      <c r="AC144" s="35">
        <f>AC61</f>
        <v>0</v>
      </c>
      <c r="AD144" s="35">
        <f>AD61</f>
        <v>0</v>
      </c>
      <c r="AE144" s="35">
        <f>AE61</f>
        <v>0</v>
      </c>
      <c r="AF144" s="18">
        <f t="shared" si="3"/>
        <v>0</v>
      </c>
    </row>
    <row r="145" spans="1:32" x14ac:dyDescent="0.3">
      <c r="A145" s="21">
        <f>A62</f>
        <v>57</v>
      </c>
      <c r="B145" s="16">
        <f>B62</f>
        <v>0</v>
      </c>
      <c r="C145" s="16">
        <f>C62</f>
        <v>0</v>
      </c>
      <c r="D145" s="16">
        <f>D62</f>
        <v>0</v>
      </c>
      <c r="E145" s="198">
        <f t="shared" si="2"/>
        <v>0</v>
      </c>
      <c r="F145" s="17">
        <f>IF(F62="수립",10,0)</f>
        <v>0</v>
      </c>
      <c r="G145" s="17">
        <f>IF(G62&gt;=6,10,IF(G62=5,5,IF(G62&lt;=4,0)))</f>
        <v>0</v>
      </c>
      <c r="H145" s="17">
        <f>IF(H62&gt;=48,10,IF(H62&gt;=40,5,IF(H62&lt;40,0)))</f>
        <v>0</v>
      </c>
      <c r="I145" s="17">
        <f>IF(I62&gt;=40,10,IF(I62&gt;=25,8,IF(I62&gt;=15,5,IF(I62&gt;=8,3,0))))</f>
        <v>0</v>
      </c>
      <c r="J145" s="17">
        <f>IF(J62&gt;=700,10,IF(J62&gt;=600,8,IF(J62&gt;=500,6,IF(J62&gt;=400,4,IF(J62&gt;=200,2,0)))))</f>
        <v>0</v>
      </c>
      <c r="K145" s="17">
        <f>IF(K62&gt;=1,5,0)</f>
        <v>0</v>
      </c>
      <c r="L145" s="17">
        <f>IF(L62="실시",10,0)</f>
        <v>0</v>
      </c>
      <c r="M145" s="17">
        <f>IF(M62&gt;=8,5,IF(M62&gt;=4,3,IF(M62&gt;=1,1,0)))</f>
        <v>0</v>
      </c>
      <c r="N145" s="17">
        <f t="shared" si="1"/>
        <v>0</v>
      </c>
      <c r="O145" s="17">
        <f>IF(O62&gt;=1000,10,IF(O62&gt;=800,8,IF(O62&gt;=600,6,IF(O62&gt;=300,4,IF(O62&gt;=100,2,0)))))</f>
        <v>0</v>
      </c>
      <c r="P145" s="17">
        <f>IF(P62&gt;=15000,15,IF(P62&gt;=12000,12,IF(P62&gt;=8000,9,IF(P62&gt;=5000,6,IF(P62&gt;=2000,3,0)))))</f>
        <v>0</v>
      </c>
      <c r="Q145" s="17">
        <f>IF(Q62&gt;=8000,15,IF(Q62&gt;=6000,12,IF(Q62&gt;=4000,9,IF(Q62&gt;=2000,6,IF(Q62&gt;=1000,3,0)))))</f>
        <v>0</v>
      </c>
      <c r="R145" s="17">
        <f>IF(R62&gt;=7000,10,IF(R62&gt;=5000,8,IF(R62&gt;=3000,6,IF(R62&gt;=1000,4,IF(R62&gt;=500,2,0)))))</f>
        <v>0</v>
      </c>
      <c r="S145" s="17">
        <f>IF(S62&gt;=6000,10,IF(S62&gt;=4500,8,IF(S62&gt;=2500,6,IF(S62&gt;=1000,4,IF(S62&gt;=500,2,0)))))</f>
        <v>0</v>
      </c>
      <c r="T145" s="17">
        <f>IF(T62="실시",10,0)</f>
        <v>0</v>
      </c>
      <c r="U145" s="17">
        <f>IF(U62&gt;=16,15,IF(U62&gt;=11,12,IF(U62&gt;=6,9,IF(U62&gt;=1,6,0))))</f>
        <v>0</v>
      </c>
      <c r="V145" s="17">
        <f>IF(V62&gt;=60,15,IF(V62&gt;=40,12,IF(V62&gt;=20,9,IF(V62&gt;=1,6,0))))</f>
        <v>0</v>
      </c>
      <c r="W145" s="17">
        <f>IF(W62&gt;=3,10,IF(W62&gt;=2,7,IF(W62&gt;=1,4,0)))</f>
        <v>0</v>
      </c>
      <c r="X145" s="17">
        <f>IF(X62&gt;=25,15,IF(X62&gt;=18,12,IF(X62&gt;=12,9,IF(X62&gt;=6,6,IF(X62&gt;=4,3,0)))))</f>
        <v>0</v>
      </c>
      <c r="Y145" s="17">
        <f>IF(Y62="구성",15,0)</f>
        <v>0</v>
      </c>
      <c r="Z145" s="17">
        <f>IF(Z62&gt;=5,10,IF(Z62&gt;=4,8,IF(Z62&gt;=3,6,IF(Z62&gt;=2,4,IF(Z62&gt;=1,2,0)))))</f>
        <v>0</v>
      </c>
      <c r="AA145" s="35">
        <f>AA62</f>
        <v>0</v>
      </c>
      <c r="AB145" s="35">
        <f>AB62</f>
        <v>0</v>
      </c>
      <c r="AC145" s="35">
        <f>AC62</f>
        <v>0</v>
      </c>
      <c r="AD145" s="35">
        <f>AD62</f>
        <v>0</v>
      </c>
      <c r="AE145" s="35">
        <f>AE62</f>
        <v>0</v>
      </c>
      <c r="AF145" s="18">
        <f t="shared" si="3"/>
        <v>0</v>
      </c>
    </row>
    <row r="146" spans="1:32" x14ac:dyDescent="0.3">
      <c r="A146" s="21">
        <f>A63</f>
        <v>58</v>
      </c>
      <c r="B146" s="16">
        <f>B63</f>
        <v>0</v>
      </c>
      <c r="C146" s="16">
        <f>C63</f>
        <v>0</v>
      </c>
      <c r="D146" s="16">
        <f>D63</f>
        <v>0</v>
      </c>
      <c r="E146" s="198">
        <f t="shared" si="2"/>
        <v>0</v>
      </c>
      <c r="F146" s="17">
        <f>IF(F63="수립",10,0)</f>
        <v>0</v>
      </c>
      <c r="G146" s="17">
        <f>IF(G63&gt;=6,10,IF(G63=5,5,IF(G63&lt;=4,0)))</f>
        <v>0</v>
      </c>
      <c r="H146" s="17">
        <f>IF(H63&gt;=48,10,IF(H63&gt;=40,5,IF(H63&lt;40,0)))</f>
        <v>0</v>
      </c>
      <c r="I146" s="17">
        <f>IF(I63&gt;=40,10,IF(I63&gt;=25,8,IF(I63&gt;=15,5,IF(I63&gt;=8,3,0))))</f>
        <v>0</v>
      </c>
      <c r="J146" s="17">
        <f>IF(J63&gt;=700,10,IF(J63&gt;=600,8,IF(J63&gt;=500,6,IF(J63&gt;=400,4,IF(J63&gt;=200,2,0)))))</f>
        <v>0</v>
      </c>
      <c r="K146" s="17">
        <f>IF(K63&gt;=1,5,0)</f>
        <v>0</v>
      </c>
      <c r="L146" s="17">
        <f>IF(L63="실시",10,0)</f>
        <v>0</v>
      </c>
      <c r="M146" s="17">
        <f>IF(M63&gt;=8,5,IF(M63&gt;=4,3,IF(M63&gt;=1,1,0)))</f>
        <v>0</v>
      </c>
      <c r="N146" s="17">
        <f t="shared" si="1"/>
        <v>0</v>
      </c>
      <c r="O146" s="17">
        <f>IF(O63&gt;=1000,10,IF(O63&gt;=800,8,IF(O63&gt;=600,6,IF(O63&gt;=300,4,IF(O63&gt;=100,2,0)))))</f>
        <v>0</v>
      </c>
      <c r="P146" s="17">
        <f>IF(P63&gt;=15000,15,IF(P63&gt;=12000,12,IF(P63&gt;=8000,9,IF(P63&gt;=5000,6,IF(P63&gt;=2000,3,0)))))</f>
        <v>0</v>
      </c>
      <c r="Q146" s="17">
        <f>IF(Q63&gt;=8000,15,IF(Q63&gt;=6000,12,IF(Q63&gt;=4000,9,IF(Q63&gt;=2000,6,IF(Q63&gt;=1000,3,0)))))</f>
        <v>0</v>
      </c>
      <c r="R146" s="17">
        <f>IF(R63&gt;=7000,10,IF(R63&gt;=5000,8,IF(R63&gt;=3000,6,IF(R63&gt;=1000,4,IF(R63&gt;=500,2,0)))))</f>
        <v>0</v>
      </c>
      <c r="S146" s="17">
        <f>IF(S63&gt;=6000,10,IF(S63&gt;=4500,8,IF(S63&gt;=2500,6,IF(S63&gt;=1000,4,IF(S63&gt;=500,2,0)))))</f>
        <v>0</v>
      </c>
      <c r="T146" s="17">
        <f>IF(T63="실시",10,0)</f>
        <v>0</v>
      </c>
      <c r="U146" s="17">
        <f>IF(U63&gt;=16,15,IF(U63&gt;=11,12,IF(U63&gt;=6,9,IF(U63&gt;=1,6,0))))</f>
        <v>0</v>
      </c>
      <c r="V146" s="17">
        <f>IF(V63&gt;=60,15,IF(V63&gt;=40,12,IF(V63&gt;=20,9,IF(V63&gt;=1,6,0))))</f>
        <v>0</v>
      </c>
      <c r="W146" s="17">
        <f>IF(W63&gt;=3,10,IF(W63&gt;=2,7,IF(W63&gt;=1,4,0)))</f>
        <v>0</v>
      </c>
      <c r="X146" s="17">
        <f>IF(X63&gt;=25,15,IF(X63&gt;=18,12,IF(X63&gt;=12,9,IF(X63&gt;=6,6,IF(X63&gt;=4,3,0)))))</f>
        <v>0</v>
      </c>
      <c r="Y146" s="17">
        <f>IF(Y63="구성",15,0)</f>
        <v>0</v>
      </c>
      <c r="Z146" s="17">
        <f>IF(Z63&gt;=5,10,IF(Z63&gt;=4,8,IF(Z63&gt;=3,6,IF(Z63&gt;=2,4,IF(Z63&gt;=1,2,0)))))</f>
        <v>0</v>
      </c>
      <c r="AA146" s="35">
        <f>AA63</f>
        <v>0</v>
      </c>
      <c r="AB146" s="35">
        <f>AB63</f>
        <v>0</v>
      </c>
      <c r="AC146" s="35">
        <f>AC63</f>
        <v>0</v>
      </c>
      <c r="AD146" s="35">
        <f>AD63</f>
        <v>0</v>
      </c>
      <c r="AE146" s="35">
        <f>AE63</f>
        <v>0</v>
      </c>
      <c r="AF146" s="18">
        <f t="shared" si="3"/>
        <v>0</v>
      </c>
    </row>
    <row r="147" spans="1:32" x14ac:dyDescent="0.3">
      <c r="A147" s="21">
        <f>A64</f>
        <v>59</v>
      </c>
      <c r="B147" s="16">
        <f>B64</f>
        <v>0</v>
      </c>
      <c r="C147" s="16">
        <f>C64</f>
        <v>0</v>
      </c>
      <c r="D147" s="16">
        <f>D64</f>
        <v>0</v>
      </c>
      <c r="E147" s="198">
        <f t="shared" si="2"/>
        <v>0</v>
      </c>
      <c r="F147" s="17">
        <f>IF(F64="수립",10,0)</f>
        <v>0</v>
      </c>
      <c r="G147" s="17">
        <f>IF(G64&gt;=6,10,IF(G64=5,5,IF(G64&lt;=4,0)))</f>
        <v>0</v>
      </c>
      <c r="H147" s="17">
        <f>IF(H64&gt;=48,10,IF(H64&gt;=40,5,IF(H64&lt;40,0)))</f>
        <v>0</v>
      </c>
      <c r="I147" s="17">
        <f>IF(I64&gt;=40,10,IF(I64&gt;=25,8,IF(I64&gt;=15,5,IF(I64&gt;=8,3,0))))</f>
        <v>0</v>
      </c>
      <c r="J147" s="17">
        <f>IF(J64&gt;=700,10,IF(J64&gt;=600,8,IF(J64&gt;=500,6,IF(J64&gt;=400,4,IF(J64&gt;=200,2,0)))))</f>
        <v>0</v>
      </c>
      <c r="K147" s="17">
        <f>IF(K64&gt;=1,5,0)</f>
        <v>0</v>
      </c>
      <c r="L147" s="17">
        <f>IF(L64="실시",10,0)</f>
        <v>0</v>
      </c>
      <c r="M147" s="17">
        <f>IF(M64&gt;=8,5,IF(M64&gt;=4,3,IF(M64&gt;=1,1,0)))</f>
        <v>0</v>
      </c>
      <c r="N147" s="17">
        <f t="shared" si="1"/>
        <v>0</v>
      </c>
      <c r="O147" s="17">
        <f>IF(O64&gt;=1000,10,IF(O64&gt;=800,8,IF(O64&gt;=600,6,IF(O64&gt;=300,4,IF(O64&gt;=100,2,0)))))</f>
        <v>0</v>
      </c>
      <c r="P147" s="17">
        <f>IF(P64&gt;=15000,15,IF(P64&gt;=12000,12,IF(P64&gt;=8000,9,IF(P64&gt;=5000,6,IF(P64&gt;=2000,3,0)))))</f>
        <v>0</v>
      </c>
      <c r="Q147" s="17">
        <f>IF(Q64&gt;=8000,15,IF(Q64&gt;=6000,12,IF(Q64&gt;=4000,9,IF(Q64&gt;=2000,6,IF(Q64&gt;=1000,3,0)))))</f>
        <v>0</v>
      </c>
      <c r="R147" s="17">
        <f>IF(R64&gt;=7000,10,IF(R64&gt;=5000,8,IF(R64&gt;=3000,6,IF(R64&gt;=1000,4,IF(R64&gt;=500,2,0)))))</f>
        <v>0</v>
      </c>
      <c r="S147" s="17">
        <f>IF(S64&gt;=6000,10,IF(S64&gt;=4500,8,IF(S64&gt;=2500,6,IF(S64&gt;=1000,4,IF(S64&gt;=500,2,0)))))</f>
        <v>0</v>
      </c>
      <c r="T147" s="17">
        <f>IF(T64="실시",10,0)</f>
        <v>0</v>
      </c>
      <c r="U147" s="17">
        <f>IF(U64&gt;=16,15,IF(U64&gt;=11,12,IF(U64&gt;=6,9,IF(U64&gt;=1,6,0))))</f>
        <v>0</v>
      </c>
      <c r="V147" s="17">
        <f>IF(V64&gt;=60,15,IF(V64&gt;=40,12,IF(V64&gt;=20,9,IF(V64&gt;=1,6,0))))</f>
        <v>0</v>
      </c>
      <c r="W147" s="17">
        <f>IF(W64&gt;=3,10,IF(W64&gt;=2,7,IF(W64&gt;=1,4,0)))</f>
        <v>0</v>
      </c>
      <c r="X147" s="17">
        <f>IF(X64&gt;=25,15,IF(X64&gt;=18,12,IF(X64&gt;=12,9,IF(X64&gt;=6,6,IF(X64&gt;=4,3,0)))))</f>
        <v>0</v>
      </c>
      <c r="Y147" s="17">
        <f>IF(Y64="구성",15,0)</f>
        <v>0</v>
      </c>
      <c r="Z147" s="17">
        <f>IF(Z64&gt;=5,10,IF(Z64&gt;=4,8,IF(Z64&gt;=3,6,IF(Z64&gt;=2,4,IF(Z64&gt;=1,2,0)))))</f>
        <v>0</v>
      </c>
      <c r="AA147" s="35">
        <f>AA64</f>
        <v>0</v>
      </c>
      <c r="AB147" s="35">
        <f>AB64</f>
        <v>0</v>
      </c>
      <c r="AC147" s="35">
        <f>AC64</f>
        <v>0</v>
      </c>
      <c r="AD147" s="35">
        <f>AD64</f>
        <v>0</v>
      </c>
      <c r="AE147" s="35">
        <f>AE64</f>
        <v>0</v>
      </c>
      <c r="AF147" s="18">
        <f t="shared" si="3"/>
        <v>0</v>
      </c>
    </row>
    <row r="148" spans="1:32" x14ac:dyDescent="0.3">
      <c r="A148" s="21">
        <f>A65</f>
        <v>60</v>
      </c>
      <c r="B148" s="16">
        <f>B65</f>
        <v>0</v>
      </c>
      <c r="C148" s="16">
        <f>C65</f>
        <v>0</v>
      </c>
      <c r="D148" s="16">
        <f>D65</f>
        <v>0</v>
      </c>
      <c r="E148" s="198">
        <f t="shared" si="2"/>
        <v>0</v>
      </c>
      <c r="F148" s="17">
        <f>IF(F65="수립",10,0)</f>
        <v>0</v>
      </c>
      <c r="G148" s="17">
        <f>IF(G65&gt;=6,10,IF(G65=5,5,IF(G65&lt;=4,0)))</f>
        <v>0</v>
      </c>
      <c r="H148" s="17">
        <f>IF(H65&gt;=48,10,IF(H65&gt;=40,5,IF(H65&lt;40,0)))</f>
        <v>0</v>
      </c>
      <c r="I148" s="17">
        <f>IF(I65&gt;=40,10,IF(I65&gt;=25,8,IF(I65&gt;=15,5,IF(I65&gt;=8,3,0))))</f>
        <v>0</v>
      </c>
      <c r="J148" s="17">
        <f>IF(J65&gt;=700,10,IF(J65&gt;=600,8,IF(J65&gt;=500,6,IF(J65&gt;=400,4,IF(J65&gt;=200,2,0)))))</f>
        <v>0</v>
      </c>
      <c r="K148" s="17">
        <f>IF(K65&gt;=1,5,0)</f>
        <v>0</v>
      </c>
      <c r="L148" s="17">
        <f>IF(L65="실시",10,0)</f>
        <v>0</v>
      </c>
      <c r="M148" s="17">
        <f>IF(M65&gt;=8,5,IF(M65&gt;=4,3,IF(M65&gt;=1,1,0)))</f>
        <v>0</v>
      </c>
      <c r="N148" s="17">
        <f t="shared" si="1"/>
        <v>0</v>
      </c>
      <c r="O148" s="17">
        <f>IF(O65&gt;=1000,10,IF(O65&gt;=800,8,IF(O65&gt;=600,6,IF(O65&gt;=300,4,IF(O65&gt;=100,2,0)))))</f>
        <v>0</v>
      </c>
      <c r="P148" s="17">
        <f>IF(P65&gt;=15000,15,IF(P65&gt;=12000,12,IF(P65&gt;=8000,9,IF(P65&gt;=5000,6,IF(P65&gt;=2000,3,0)))))</f>
        <v>0</v>
      </c>
      <c r="Q148" s="17">
        <f>IF(Q65&gt;=8000,15,IF(Q65&gt;=6000,12,IF(Q65&gt;=4000,9,IF(Q65&gt;=2000,6,IF(Q65&gt;=1000,3,0)))))</f>
        <v>0</v>
      </c>
      <c r="R148" s="17">
        <f>IF(R65&gt;=7000,10,IF(R65&gt;=5000,8,IF(R65&gt;=3000,6,IF(R65&gt;=1000,4,IF(R65&gt;=500,2,0)))))</f>
        <v>0</v>
      </c>
      <c r="S148" s="17">
        <f>IF(S65&gt;=6000,10,IF(S65&gt;=4500,8,IF(S65&gt;=2500,6,IF(S65&gt;=1000,4,IF(S65&gt;=500,2,0)))))</f>
        <v>0</v>
      </c>
      <c r="T148" s="17">
        <f>IF(T65="실시",10,0)</f>
        <v>0</v>
      </c>
      <c r="U148" s="17">
        <f>IF(U65&gt;=16,15,IF(U65&gt;=11,12,IF(U65&gt;=6,9,IF(U65&gt;=1,6,0))))</f>
        <v>0</v>
      </c>
      <c r="V148" s="17">
        <f>IF(V65&gt;=60,15,IF(V65&gt;=40,12,IF(V65&gt;=20,9,IF(V65&gt;=1,6,0))))</f>
        <v>0</v>
      </c>
      <c r="W148" s="17">
        <f>IF(W65&gt;=3,10,IF(W65&gt;=2,7,IF(W65&gt;=1,4,0)))</f>
        <v>0</v>
      </c>
      <c r="X148" s="17">
        <f>IF(X65&gt;=25,15,IF(X65&gt;=18,12,IF(X65&gt;=12,9,IF(X65&gt;=6,6,IF(X65&gt;=4,3,0)))))</f>
        <v>0</v>
      </c>
      <c r="Y148" s="17">
        <f>IF(Y65="구성",15,0)</f>
        <v>0</v>
      </c>
      <c r="Z148" s="17">
        <f>IF(Z65&gt;=5,10,IF(Z65&gt;=4,8,IF(Z65&gt;=3,6,IF(Z65&gt;=2,4,IF(Z65&gt;=1,2,0)))))</f>
        <v>0</v>
      </c>
      <c r="AA148" s="35">
        <f>AA65</f>
        <v>0</v>
      </c>
      <c r="AB148" s="35">
        <f>AB65</f>
        <v>0</v>
      </c>
      <c r="AC148" s="35">
        <f>AC65</f>
        <v>0</v>
      </c>
      <c r="AD148" s="35">
        <f>AD65</f>
        <v>0</v>
      </c>
      <c r="AE148" s="35">
        <f>AE65</f>
        <v>0</v>
      </c>
      <c r="AF148" s="18">
        <f t="shared" si="3"/>
        <v>0</v>
      </c>
    </row>
    <row r="149" spans="1:32" x14ac:dyDescent="0.3">
      <c r="A149" s="21">
        <f>A66</f>
        <v>61</v>
      </c>
      <c r="B149" s="16">
        <f>B66</f>
        <v>0</v>
      </c>
      <c r="C149" s="16">
        <f>C66</f>
        <v>0</v>
      </c>
      <c r="D149" s="16">
        <f>D66</f>
        <v>0</v>
      </c>
      <c r="E149" s="198">
        <f t="shared" si="2"/>
        <v>0</v>
      </c>
      <c r="F149" s="17">
        <f>IF(F66="수립",10,0)</f>
        <v>0</v>
      </c>
      <c r="G149" s="17">
        <f>IF(G66&gt;=6,10,IF(G66=5,5,IF(G66&lt;=4,0)))</f>
        <v>0</v>
      </c>
      <c r="H149" s="17">
        <f>IF(H66&gt;=48,10,IF(H66&gt;=40,5,IF(H66&lt;40,0)))</f>
        <v>0</v>
      </c>
      <c r="I149" s="17">
        <f>IF(I66&gt;=40,10,IF(I66&gt;=25,8,IF(I66&gt;=15,5,IF(I66&gt;=8,3,0))))</f>
        <v>0</v>
      </c>
      <c r="J149" s="17">
        <f>IF(J66&gt;=700,10,IF(J66&gt;=600,8,IF(J66&gt;=500,6,IF(J66&gt;=400,4,IF(J66&gt;=200,2,0)))))</f>
        <v>0</v>
      </c>
      <c r="K149" s="17">
        <f>IF(K66&gt;=1,5,0)</f>
        <v>0</v>
      </c>
      <c r="L149" s="17">
        <f>IF(L66="실시",10,0)</f>
        <v>0</v>
      </c>
      <c r="M149" s="17">
        <f>IF(M66&gt;=8,5,IF(M66&gt;=4,3,IF(M66&gt;=1,1,0)))</f>
        <v>0</v>
      </c>
      <c r="N149" s="17">
        <f t="shared" si="1"/>
        <v>0</v>
      </c>
      <c r="O149" s="17">
        <f>IF(O66&gt;=1000,10,IF(O66&gt;=800,8,IF(O66&gt;=600,6,IF(O66&gt;=300,4,IF(O66&gt;=100,2,0)))))</f>
        <v>0</v>
      </c>
      <c r="P149" s="17">
        <f>IF(P66&gt;=15000,15,IF(P66&gt;=12000,12,IF(P66&gt;=8000,9,IF(P66&gt;=5000,6,IF(P66&gt;=2000,3,0)))))</f>
        <v>0</v>
      </c>
      <c r="Q149" s="17">
        <f>IF(Q66&gt;=8000,15,IF(Q66&gt;=6000,12,IF(Q66&gt;=4000,9,IF(Q66&gt;=2000,6,IF(Q66&gt;=1000,3,0)))))</f>
        <v>0</v>
      </c>
      <c r="R149" s="17">
        <f>IF(R66&gt;=7000,10,IF(R66&gt;=5000,8,IF(R66&gt;=3000,6,IF(R66&gt;=1000,4,IF(R66&gt;=500,2,0)))))</f>
        <v>0</v>
      </c>
      <c r="S149" s="17">
        <f>IF(S66&gt;=6000,10,IF(S66&gt;=4500,8,IF(S66&gt;=2500,6,IF(S66&gt;=1000,4,IF(S66&gt;=500,2,0)))))</f>
        <v>0</v>
      </c>
      <c r="T149" s="17">
        <f>IF(T66="실시",10,0)</f>
        <v>0</v>
      </c>
      <c r="U149" s="17">
        <f>IF(U66&gt;=16,15,IF(U66&gt;=11,12,IF(U66&gt;=6,9,IF(U66&gt;=1,6,0))))</f>
        <v>0</v>
      </c>
      <c r="V149" s="17">
        <f>IF(V66&gt;=60,15,IF(V66&gt;=40,12,IF(V66&gt;=20,9,IF(V66&gt;=1,6,0))))</f>
        <v>0</v>
      </c>
      <c r="W149" s="17">
        <f>IF(W66&gt;=3,10,IF(W66&gt;=2,7,IF(W66&gt;=1,4,0)))</f>
        <v>0</v>
      </c>
      <c r="X149" s="17">
        <f>IF(X66&gt;=25,15,IF(X66&gt;=18,12,IF(X66&gt;=12,9,IF(X66&gt;=6,6,IF(X66&gt;=4,3,0)))))</f>
        <v>0</v>
      </c>
      <c r="Y149" s="17">
        <f>IF(Y66="구성",15,0)</f>
        <v>0</v>
      </c>
      <c r="Z149" s="17">
        <f>IF(Z66&gt;=5,10,IF(Z66&gt;=4,8,IF(Z66&gt;=3,6,IF(Z66&gt;=2,4,IF(Z66&gt;=1,2,0)))))</f>
        <v>0</v>
      </c>
      <c r="AA149" s="35">
        <f>AA66</f>
        <v>0</v>
      </c>
      <c r="AB149" s="35">
        <f>AB66</f>
        <v>0</v>
      </c>
      <c r="AC149" s="35">
        <f>AC66</f>
        <v>0</v>
      </c>
      <c r="AD149" s="35">
        <f>AD66</f>
        <v>0</v>
      </c>
      <c r="AE149" s="35">
        <f>AE66</f>
        <v>0</v>
      </c>
      <c r="AF149" s="18">
        <f t="shared" si="3"/>
        <v>0</v>
      </c>
    </row>
    <row r="150" spans="1:32" x14ac:dyDescent="0.3">
      <c r="A150" s="21">
        <f>A67</f>
        <v>62</v>
      </c>
      <c r="B150" s="16">
        <f>B67</f>
        <v>0</v>
      </c>
      <c r="C150" s="16">
        <f>C67</f>
        <v>0</v>
      </c>
      <c r="D150" s="16">
        <f>D67</f>
        <v>0</v>
      </c>
      <c r="E150" s="198">
        <f t="shared" si="2"/>
        <v>0</v>
      </c>
      <c r="F150" s="17">
        <f>IF(F67="수립",10,0)</f>
        <v>0</v>
      </c>
      <c r="G150" s="17">
        <f>IF(G67&gt;=6,10,IF(G67=5,5,IF(G67&lt;=4,0)))</f>
        <v>0</v>
      </c>
      <c r="H150" s="17">
        <f>IF(H67&gt;=48,10,IF(H67&gt;=40,5,IF(H67&lt;40,0)))</f>
        <v>0</v>
      </c>
      <c r="I150" s="17">
        <f>IF(I67&gt;=40,10,IF(I67&gt;=25,8,IF(I67&gt;=15,5,IF(I67&gt;=8,3,0))))</f>
        <v>0</v>
      </c>
      <c r="J150" s="17">
        <f>IF(J67&gt;=700,10,IF(J67&gt;=600,8,IF(J67&gt;=500,6,IF(J67&gt;=400,4,IF(J67&gt;=200,2,0)))))</f>
        <v>0</v>
      </c>
      <c r="K150" s="17">
        <f>IF(K67&gt;=1,5,0)</f>
        <v>0</v>
      </c>
      <c r="L150" s="17">
        <f>IF(L67="실시",10,0)</f>
        <v>0</v>
      </c>
      <c r="M150" s="17">
        <f>IF(M67&gt;=8,5,IF(M67&gt;=4,3,IF(M67&gt;=1,1,0)))</f>
        <v>0</v>
      </c>
      <c r="N150" s="17">
        <f t="shared" si="1"/>
        <v>0</v>
      </c>
      <c r="O150" s="17">
        <f>IF(O67&gt;=1000,10,IF(O67&gt;=800,8,IF(O67&gt;=600,6,IF(O67&gt;=300,4,IF(O67&gt;=100,2,0)))))</f>
        <v>0</v>
      </c>
      <c r="P150" s="17">
        <f>IF(P67&gt;=15000,15,IF(P67&gt;=12000,12,IF(P67&gt;=8000,9,IF(P67&gt;=5000,6,IF(P67&gt;=2000,3,0)))))</f>
        <v>0</v>
      </c>
      <c r="Q150" s="17">
        <f>IF(Q67&gt;=8000,15,IF(Q67&gt;=6000,12,IF(Q67&gt;=4000,9,IF(Q67&gt;=2000,6,IF(Q67&gt;=1000,3,0)))))</f>
        <v>0</v>
      </c>
      <c r="R150" s="17">
        <f>IF(R67&gt;=7000,10,IF(R67&gt;=5000,8,IF(R67&gt;=3000,6,IF(R67&gt;=1000,4,IF(R67&gt;=500,2,0)))))</f>
        <v>0</v>
      </c>
      <c r="S150" s="17">
        <f>IF(S67&gt;=6000,10,IF(S67&gt;=4500,8,IF(S67&gt;=2500,6,IF(S67&gt;=1000,4,IF(S67&gt;=500,2,0)))))</f>
        <v>0</v>
      </c>
      <c r="T150" s="17">
        <f>IF(T67="실시",10,0)</f>
        <v>0</v>
      </c>
      <c r="U150" s="17">
        <f>IF(U67&gt;=16,15,IF(U67&gt;=11,12,IF(U67&gt;=6,9,IF(U67&gt;=1,6,0))))</f>
        <v>0</v>
      </c>
      <c r="V150" s="17">
        <f>IF(V67&gt;=60,15,IF(V67&gt;=40,12,IF(V67&gt;=20,9,IF(V67&gt;=1,6,0))))</f>
        <v>0</v>
      </c>
      <c r="W150" s="17">
        <f>IF(W67&gt;=3,10,IF(W67&gt;=2,7,IF(W67&gt;=1,4,0)))</f>
        <v>0</v>
      </c>
      <c r="X150" s="17">
        <f>IF(X67&gt;=25,15,IF(X67&gt;=18,12,IF(X67&gt;=12,9,IF(X67&gt;=6,6,IF(X67&gt;=4,3,0)))))</f>
        <v>0</v>
      </c>
      <c r="Y150" s="17">
        <f>IF(Y67="구성",15,0)</f>
        <v>0</v>
      </c>
      <c r="Z150" s="17">
        <f>IF(Z67&gt;=5,10,IF(Z67&gt;=4,8,IF(Z67&gt;=3,6,IF(Z67&gt;=2,4,IF(Z67&gt;=1,2,0)))))</f>
        <v>0</v>
      </c>
      <c r="AA150" s="35">
        <f>AA67</f>
        <v>0</v>
      </c>
      <c r="AB150" s="35">
        <f>AB67</f>
        <v>0</v>
      </c>
      <c r="AC150" s="35">
        <f>AC67</f>
        <v>0</v>
      </c>
      <c r="AD150" s="35">
        <f>AD67</f>
        <v>0</v>
      </c>
      <c r="AE150" s="35">
        <f>AE67</f>
        <v>0</v>
      </c>
      <c r="AF150" s="18">
        <f t="shared" si="3"/>
        <v>0</v>
      </c>
    </row>
    <row r="151" spans="1:32" x14ac:dyDescent="0.3">
      <c r="A151" s="21">
        <f>A68</f>
        <v>63</v>
      </c>
      <c r="B151" s="16">
        <f>B68</f>
        <v>0</v>
      </c>
      <c r="C151" s="16">
        <f>C68</f>
        <v>0</v>
      </c>
      <c r="D151" s="16">
        <f>D68</f>
        <v>0</v>
      </c>
      <c r="E151" s="198">
        <f t="shared" si="2"/>
        <v>0</v>
      </c>
      <c r="F151" s="17">
        <f>IF(F68="수립",10,0)</f>
        <v>0</v>
      </c>
      <c r="G151" s="17">
        <f>IF(G68&gt;=6,10,IF(G68=5,5,IF(G68&lt;=4,0)))</f>
        <v>0</v>
      </c>
      <c r="H151" s="17">
        <f>IF(H68&gt;=48,10,IF(H68&gt;=40,5,IF(H68&lt;40,0)))</f>
        <v>0</v>
      </c>
      <c r="I151" s="17">
        <f>IF(I68&gt;=40,10,IF(I68&gt;=25,8,IF(I68&gt;=15,5,IF(I68&gt;=8,3,0))))</f>
        <v>0</v>
      </c>
      <c r="J151" s="17">
        <f>IF(J68&gt;=700,10,IF(J68&gt;=600,8,IF(J68&gt;=500,6,IF(J68&gt;=400,4,IF(J68&gt;=200,2,0)))))</f>
        <v>0</v>
      </c>
      <c r="K151" s="17">
        <f>IF(K68&gt;=1,5,0)</f>
        <v>0</v>
      </c>
      <c r="L151" s="17">
        <f>IF(L68="실시",10,0)</f>
        <v>0</v>
      </c>
      <c r="M151" s="17">
        <f>IF(M68&gt;=8,5,IF(M68&gt;=4,3,IF(M68&gt;=1,1,0)))</f>
        <v>0</v>
      </c>
      <c r="N151" s="17">
        <f t="shared" si="1"/>
        <v>0</v>
      </c>
      <c r="O151" s="17">
        <f>IF(O68&gt;=1000,10,IF(O68&gt;=800,8,IF(O68&gt;=600,6,IF(O68&gt;=300,4,IF(O68&gt;=100,2,0)))))</f>
        <v>0</v>
      </c>
      <c r="P151" s="17">
        <f>IF(P68&gt;=15000,15,IF(P68&gt;=12000,12,IF(P68&gt;=8000,9,IF(P68&gt;=5000,6,IF(P68&gt;=2000,3,0)))))</f>
        <v>0</v>
      </c>
      <c r="Q151" s="17">
        <f>IF(Q68&gt;=8000,15,IF(Q68&gt;=6000,12,IF(Q68&gt;=4000,9,IF(Q68&gt;=2000,6,IF(Q68&gt;=1000,3,0)))))</f>
        <v>0</v>
      </c>
      <c r="R151" s="17">
        <f>IF(R68&gt;=7000,10,IF(R68&gt;=5000,8,IF(R68&gt;=3000,6,IF(R68&gt;=1000,4,IF(R68&gt;=500,2,0)))))</f>
        <v>0</v>
      </c>
      <c r="S151" s="17">
        <f>IF(S68&gt;=6000,10,IF(S68&gt;=4500,8,IF(S68&gt;=2500,6,IF(S68&gt;=1000,4,IF(S68&gt;=500,2,0)))))</f>
        <v>0</v>
      </c>
      <c r="T151" s="17">
        <f>IF(T68="실시",10,0)</f>
        <v>0</v>
      </c>
      <c r="U151" s="17">
        <f>IF(U68&gt;=16,15,IF(U68&gt;=11,12,IF(U68&gt;=6,9,IF(U68&gt;=1,6,0))))</f>
        <v>0</v>
      </c>
      <c r="V151" s="17">
        <f>IF(V68&gt;=60,15,IF(V68&gt;=40,12,IF(V68&gt;=20,9,IF(V68&gt;=1,6,0))))</f>
        <v>0</v>
      </c>
      <c r="W151" s="17">
        <f>IF(W68&gt;=3,10,IF(W68&gt;=2,7,IF(W68&gt;=1,4,0)))</f>
        <v>0</v>
      </c>
      <c r="X151" s="17">
        <f>IF(X68&gt;=25,15,IF(X68&gt;=18,12,IF(X68&gt;=12,9,IF(X68&gt;=6,6,IF(X68&gt;=4,3,0)))))</f>
        <v>0</v>
      </c>
      <c r="Y151" s="17">
        <f>IF(Y68="구성",15,0)</f>
        <v>0</v>
      </c>
      <c r="Z151" s="17">
        <f>IF(Z68&gt;=5,10,IF(Z68&gt;=4,8,IF(Z68&gt;=3,6,IF(Z68&gt;=2,4,IF(Z68&gt;=1,2,0)))))</f>
        <v>0</v>
      </c>
      <c r="AA151" s="35">
        <f>AA68</f>
        <v>0</v>
      </c>
      <c r="AB151" s="35">
        <f>AB68</f>
        <v>0</v>
      </c>
      <c r="AC151" s="35">
        <f>AC68</f>
        <v>0</v>
      </c>
      <c r="AD151" s="35">
        <f>AD68</f>
        <v>0</v>
      </c>
      <c r="AE151" s="35">
        <f>AE68</f>
        <v>0</v>
      </c>
      <c r="AF151" s="18">
        <f t="shared" si="3"/>
        <v>0</v>
      </c>
    </row>
    <row r="152" spans="1:32" x14ac:dyDescent="0.3">
      <c r="A152" s="21">
        <f>A69</f>
        <v>64</v>
      </c>
      <c r="B152" s="16">
        <f>B69</f>
        <v>0</v>
      </c>
      <c r="C152" s="16">
        <f>C69</f>
        <v>0</v>
      </c>
      <c r="D152" s="16">
        <f>D69</f>
        <v>0</v>
      </c>
      <c r="E152" s="198">
        <f t="shared" si="2"/>
        <v>0</v>
      </c>
      <c r="F152" s="17">
        <f>IF(F69="수립",10,0)</f>
        <v>0</v>
      </c>
      <c r="G152" s="17">
        <f>IF(G69&gt;=6,10,IF(G69=5,5,IF(G69&lt;=4,0)))</f>
        <v>0</v>
      </c>
      <c r="H152" s="17">
        <f>IF(H69&gt;=48,10,IF(H69&gt;=40,5,IF(H69&lt;40,0)))</f>
        <v>0</v>
      </c>
      <c r="I152" s="17">
        <f>IF(I69&gt;=40,10,IF(I69&gt;=25,8,IF(I69&gt;=15,5,IF(I69&gt;=8,3,0))))</f>
        <v>0</v>
      </c>
      <c r="J152" s="17">
        <f>IF(J69&gt;=700,10,IF(J69&gt;=600,8,IF(J69&gt;=500,6,IF(J69&gt;=400,4,IF(J69&gt;=200,2,0)))))</f>
        <v>0</v>
      </c>
      <c r="K152" s="17">
        <f>IF(K69&gt;=1,5,0)</f>
        <v>0</v>
      </c>
      <c r="L152" s="17">
        <f>IF(L69="실시",10,0)</f>
        <v>0</v>
      </c>
      <c r="M152" s="17">
        <f>IF(M69&gt;=8,5,IF(M69&gt;=4,3,IF(M69&gt;=1,1,0)))</f>
        <v>0</v>
      </c>
      <c r="N152" s="17">
        <f t="shared" si="1"/>
        <v>0</v>
      </c>
      <c r="O152" s="17">
        <f>IF(O69&gt;=1000,10,IF(O69&gt;=800,8,IF(O69&gt;=600,6,IF(O69&gt;=300,4,IF(O69&gt;=100,2,0)))))</f>
        <v>0</v>
      </c>
      <c r="P152" s="17">
        <f>IF(P69&gt;=15000,15,IF(P69&gt;=12000,12,IF(P69&gt;=8000,9,IF(P69&gt;=5000,6,IF(P69&gt;=2000,3,0)))))</f>
        <v>0</v>
      </c>
      <c r="Q152" s="17">
        <f>IF(Q69&gt;=8000,15,IF(Q69&gt;=6000,12,IF(Q69&gt;=4000,9,IF(Q69&gt;=2000,6,IF(Q69&gt;=1000,3,0)))))</f>
        <v>0</v>
      </c>
      <c r="R152" s="17">
        <f>IF(R69&gt;=7000,10,IF(R69&gt;=5000,8,IF(R69&gt;=3000,6,IF(R69&gt;=1000,4,IF(R69&gt;=500,2,0)))))</f>
        <v>0</v>
      </c>
      <c r="S152" s="17">
        <f>IF(S69&gt;=6000,10,IF(S69&gt;=4500,8,IF(S69&gt;=2500,6,IF(S69&gt;=1000,4,IF(S69&gt;=500,2,0)))))</f>
        <v>0</v>
      </c>
      <c r="T152" s="17">
        <f>IF(T69="실시",10,0)</f>
        <v>0</v>
      </c>
      <c r="U152" s="17">
        <f>IF(U69&gt;=16,15,IF(U69&gt;=11,12,IF(U69&gt;=6,9,IF(U69&gt;=1,6,0))))</f>
        <v>0</v>
      </c>
      <c r="V152" s="17">
        <f>IF(V69&gt;=60,15,IF(V69&gt;=40,12,IF(V69&gt;=20,9,IF(V69&gt;=1,6,0))))</f>
        <v>0</v>
      </c>
      <c r="W152" s="17">
        <f>IF(W69&gt;=3,10,IF(W69&gt;=2,7,IF(W69&gt;=1,4,0)))</f>
        <v>0</v>
      </c>
      <c r="X152" s="17">
        <f>IF(X69&gt;=25,15,IF(X69&gt;=18,12,IF(X69&gt;=12,9,IF(X69&gt;=6,6,IF(X69&gt;=4,3,0)))))</f>
        <v>0</v>
      </c>
      <c r="Y152" s="17">
        <f>IF(Y69="구성",15,0)</f>
        <v>0</v>
      </c>
      <c r="Z152" s="17">
        <f>IF(Z69&gt;=5,10,IF(Z69&gt;=4,8,IF(Z69&gt;=3,6,IF(Z69&gt;=2,4,IF(Z69&gt;=1,2,0)))))</f>
        <v>0</v>
      </c>
      <c r="AA152" s="35">
        <f>AA69</f>
        <v>0</v>
      </c>
      <c r="AB152" s="35">
        <f>AB69</f>
        <v>0</v>
      </c>
      <c r="AC152" s="35">
        <f>AC69</f>
        <v>0</v>
      </c>
      <c r="AD152" s="35">
        <f>AD69</f>
        <v>0</v>
      </c>
      <c r="AE152" s="35">
        <f>AE69</f>
        <v>0</v>
      </c>
      <c r="AF152" s="18">
        <f t="shared" si="3"/>
        <v>0</v>
      </c>
    </row>
    <row r="153" spans="1:32" x14ac:dyDescent="0.3">
      <c r="A153" s="21">
        <f>A70</f>
        <v>65</v>
      </c>
      <c r="B153" s="16">
        <f>B70</f>
        <v>0</v>
      </c>
      <c r="C153" s="16">
        <f>C70</f>
        <v>0</v>
      </c>
      <c r="D153" s="16">
        <f>D70</f>
        <v>0</v>
      </c>
      <c r="E153" s="198">
        <f t="shared" si="2"/>
        <v>0</v>
      </c>
      <c r="F153" s="17">
        <f>IF(F70="수립",10,0)</f>
        <v>0</v>
      </c>
      <c r="G153" s="17">
        <f>IF(G70&gt;=6,10,IF(G70=5,5,IF(G70&lt;=4,0)))</f>
        <v>0</v>
      </c>
      <c r="H153" s="17">
        <f>IF(H70&gt;=48,10,IF(H70&gt;=40,5,IF(H70&lt;40,0)))</f>
        <v>0</v>
      </c>
      <c r="I153" s="17">
        <f>IF(I70&gt;=40,10,IF(I70&gt;=25,8,IF(I70&gt;=15,5,IF(I70&gt;=8,3,0))))</f>
        <v>0</v>
      </c>
      <c r="J153" s="17">
        <f>IF(J70&gt;=700,10,IF(J70&gt;=600,8,IF(J70&gt;=500,6,IF(J70&gt;=400,4,IF(J70&gt;=200,2,0)))))</f>
        <v>0</v>
      </c>
      <c r="K153" s="17">
        <f>IF(K70&gt;=1,5,0)</f>
        <v>0</v>
      </c>
      <c r="L153" s="17">
        <f>IF(L70="실시",10,0)</f>
        <v>0</v>
      </c>
      <c r="M153" s="17">
        <f>IF(M70&gt;=8,5,IF(M70&gt;=4,3,IF(M70&gt;=1,1,0)))</f>
        <v>0</v>
      </c>
      <c r="N153" s="17">
        <f t="shared" si="1"/>
        <v>0</v>
      </c>
      <c r="O153" s="17">
        <f>IF(O70&gt;=1000,10,IF(O70&gt;=800,8,IF(O70&gt;=600,6,IF(O70&gt;=300,4,IF(O70&gt;=100,2,0)))))</f>
        <v>0</v>
      </c>
      <c r="P153" s="17">
        <f>IF(P70&gt;=15000,15,IF(P70&gt;=12000,12,IF(P70&gt;=8000,9,IF(P70&gt;=5000,6,IF(P70&gt;=2000,3,0)))))</f>
        <v>0</v>
      </c>
      <c r="Q153" s="17">
        <f>IF(Q70&gt;=8000,15,IF(Q70&gt;=6000,12,IF(Q70&gt;=4000,9,IF(Q70&gt;=2000,6,IF(Q70&gt;=1000,3,0)))))</f>
        <v>0</v>
      </c>
      <c r="R153" s="17">
        <f>IF(R70&gt;=7000,10,IF(R70&gt;=5000,8,IF(R70&gt;=3000,6,IF(R70&gt;=1000,4,IF(R70&gt;=500,2,0)))))</f>
        <v>0</v>
      </c>
      <c r="S153" s="17">
        <f>IF(S70&gt;=6000,10,IF(S70&gt;=4500,8,IF(S70&gt;=2500,6,IF(S70&gt;=1000,4,IF(S70&gt;=500,2,0)))))</f>
        <v>0</v>
      </c>
      <c r="T153" s="17">
        <f>IF(T70="실시",10,0)</f>
        <v>0</v>
      </c>
      <c r="U153" s="17">
        <f>IF(U70&gt;=16,15,IF(U70&gt;=11,12,IF(U70&gt;=6,9,IF(U70&gt;=1,6,0))))</f>
        <v>0</v>
      </c>
      <c r="V153" s="17">
        <f>IF(V70&gt;=60,15,IF(V70&gt;=40,12,IF(V70&gt;=20,9,IF(V70&gt;=1,6,0))))</f>
        <v>0</v>
      </c>
      <c r="W153" s="17">
        <f>IF(W70&gt;=3,10,IF(W70&gt;=2,7,IF(W70&gt;=1,4,0)))</f>
        <v>0</v>
      </c>
      <c r="X153" s="17">
        <f>IF(X70&gt;=25,15,IF(X70&gt;=18,12,IF(X70&gt;=12,9,IF(X70&gt;=6,6,IF(X70&gt;=4,3,0)))))</f>
        <v>0</v>
      </c>
      <c r="Y153" s="17">
        <f>IF(Y70="구성",15,0)</f>
        <v>0</v>
      </c>
      <c r="Z153" s="17">
        <f>IF(Z70&gt;=5,10,IF(Z70&gt;=4,8,IF(Z70&gt;=3,6,IF(Z70&gt;=2,4,IF(Z70&gt;=1,2,0)))))</f>
        <v>0</v>
      </c>
      <c r="AA153" s="35">
        <f>AA70</f>
        <v>0</v>
      </c>
      <c r="AB153" s="35">
        <f>AB70</f>
        <v>0</v>
      </c>
      <c r="AC153" s="35">
        <f>AC70</f>
        <v>0</v>
      </c>
      <c r="AD153" s="35">
        <f>AD70</f>
        <v>0</v>
      </c>
      <c r="AE153" s="35">
        <f>AE70</f>
        <v>0</v>
      </c>
      <c r="AF153" s="18">
        <f t="shared" si="3"/>
        <v>0</v>
      </c>
    </row>
    <row r="154" spans="1:32" x14ac:dyDescent="0.3">
      <c r="A154" s="21">
        <f>A71</f>
        <v>66</v>
      </c>
      <c r="B154" s="16">
        <f>B71</f>
        <v>0</v>
      </c>
      <c r="C154" s="16">
        <f>C71</f>
        <v>0</v>
      </c>
      <c r="D154" s="16">
        <f>D71</f>
        <v>0</v>
      </c>
      <c r="E154" s="198">
        <f t="shared" si="2"/>
        <v>0</v>
      </c>
      <c r="F154" s="17">
        <f>IF(F71="수립",10,0)</f>
        <v>0</v>
      </c>
      <c r="G154" s="17">
        <f>IF(G71&gt;=6,10,IF(G71=5,5,IF(G71&lt;=4,0)))</f>
        <v>0</v>
      </c>
      <c r="H154" s="17">
        <f>IF(H71&gt;=48,10,IF(H71&gt;=40,5,IF(H71&lt;40,0)))</f>
        <v>0</v>
      </c>
      <c r="I154" s="17">
        <f>IF(I71&gt;=40,10,IF(I71&gt;=25,8,IF(I71&gt;=15,5,IF(I71&gt;=8,3,0))))</f>
        <v>0</v>
      </c>
      <c r="J154" s="17">
        <f>IF(J71&gt;=700,10,IF(J71&gt;=600,8,IF(J71&gt;=500,6,IF(J71&gt;=400,4,IF(J71&gt;=200,2,0)))))</f>
        <v>0</v>
      </c>
      <c r="K154" s="17">
        <f>IF(K71&gt;=1,5,0)</f>
        <v>0</v>
      </c>
      <c r="L154" s="17">
        <f>IF(L71="실시",10,0)</f>
        <v>0</v>
      </c>
      <c r="M154" s="17">
        <f>IF(M71&gt;=8,5,IF(M71&gt;=4,3,IF(M71&gt;=1,1,0)))</f>
        <v>0</v>
      </c>
      <c r="N154" s="17">
        <f t="shared" ref="N154:N168" si="4">IF(N71="관리자+이용자(인터넷 가능)",5,IF(N71="관리자(도서관리프로그램용)",3,0))</f>
        <v>0</v>
      </c>
      <c r="O154" s="17">
        <f>IF(O71&gt;=1000,10,IF(O71&gt;=800,8,IF(O71&gt;=600,6,IF(O71&gt;=300,4,IF(O71&gt;=100,2,0)))))</f>
        <v>0</v>
      </c>
      <c r="P154" s="17">
        <f>IF(P71&gt;=15000,15,IF(P71&gt;=12000,12,IF(P71&gt;=8000,9,IF(P71&gt;=5000,6,IF(P71&gt;=2000,3,0)))))</f>
        <v>0</v>
      </c>
      <c r="Q154" s="17">
        <f>IF(Q71&gt;=8000,15,IF(Q71&gt;=6000,12,IF(Q71&gt;=4000,9,IF(Q71&gt;=2000,6,IF(Q71&gt;=1000,3,0)))))</f>
        <v>0</v>
      </c>
      <c r="R154" s="17">
        <f>IF(R71&gt;=7000,10,IF(R71&gt;=5000,8,IF(R71&gt;=3000,6,IF(R71&gt;=1000,4,IF(R71&gt;=500,2,0)))))</f>
        <v>0</v>
      </c>
      <c r="S154" s="17">
        <f>IF(S71&gt;=6000,10,IF(S71&gt;=4500,8,IF(S71&gt;=2500,6,IF(S71&gt;=1000,4,IF(S71&gt;=500,2,0)))))</f>
        <v>0</v>
      </c>
      <c r="T154" s="17">
        <f>IF(T71="실시",10,0)</f>
        <v>0</v>
      </c>
      <c r="U154" s="17">
        <f>IF(U71&gt;=16,15,IF(U71&gt;=11,12,IF(U71&gt;=6,9,IF(U71&gt;=1,6,0))))</f>
        <v>0</v>
      </c>
      <c r="V154" s="17">
        <f>IF(V71&gt;=60,15,IF(V71&gt;=40,12,IF(V71&gt;=20,9,IF(V71&gt;=1,6,0))))</f>
        <v>0</v>
      </c>
      <c r="W154" s="17">
        <f>IF(W71&gt;=3,10,IF(W71&gt;=2,7,IF(W71&gt;=1,4,0)))</f>
        <v>0</v>
      </c>
      <c r="X154" s="17">
        <f>IF(X71&gt;=25,15,IF(X71&gt;=18,12,IF(X71&gt;=12,9,IF(X71&gt;=6,6,IF(X71&gt;=4,3,0)))))</f>
        <v>0</v>
      </c>
      <c r="Y154" s="17">
        <f>IF(Y71="구성",15,0)</f>
        <v>0</v>
      </c>
      <c r="Z154" s="17">
        <f>IF(Z71&gt;=5,10,IF(Z71&gt;=4,8,IF(Z71&gt;=3,6,IF(Z71&gt;=2,4,IF(Z71&gt;=1,2,0)))))</f>
        <v>0</v>
      </c>
      <c r="AA154" s="35">
        <f>AA71</f>
        <v>0</v>
      </c>
      <c r="AB154" s="35">
        <f>AB71</f>
        <v>0</v>
      </c>
      <c r="AC154" s="35">
        <f>AC71</f>
        <v>0</v>
      </c>
      <c r="AD154" s="35">
        <f>AD71</f>
        <v>0</v>
      </c>
      <c r="AE154" s="35">
        <f>AE71</f>
        <v>0</v>
      </c>
      <c r="AF154" s="18">
        <f t="shared" si="3"/>
        <v>0</v>
      </c>
    </row>
    <row r="155" spans="1:32" x14ac:dyDescent="0.3">
      <c r="A155" s="21">
        <f>A72</f>
        <v>67</v>
      </c>
      <c r="B155" s="16">
        <f>B72</f>
        <v>0</v>
      </c>
      <c r="C155" s="16">
        <f>C72</f>
        <v>0</v>
      </c>
      <c r="D155" s="16">
        <f>D72</f>
        <v>0</v>
      </c>
      <c r="E155" s="198">
        <f t="shared" ref="E155:E168" si="5">E72</f>
        <v>0</v>
      </c>
      <c r="F155" s="17">
        <f>IF(F72="수립",10,0)</f>
        <v>0</v>
      </c>
      <c r="G155" s="17">
        <f>IF(G72&gt;=6,10,IF(G72=5,5,IF(G72&lt;=4,0)))</f>
        <v>0</v>
      </c>
      <c r="H155" s="17">
        <f>IF(H72&gt;=48,10,IF(H72&gt;=40,5,IF(H72&lt;40,0)))</f>
        <v>0</v>
      </c>
      <c r="I155" s="17">
        <f>IF(I72&gt;=40,10,IF(I72&gt;=25,8,IF(I72&gt;=15,5,IF(I72&gt;=8,3,0))))</f>
        <v>0</v>
      </c>
      <c r="J155" s="17">
        <f>IF(J72&gt;=700,10,IF(J72&gt;=600,8,IF(J72&gt;=500,6,IF(J72&gt;=400,4,IF(J72&gt;=200,2,0)))))</f>
        <v>0</v>
      </c>
      <c r="K155" s="17">
        <f>IF(K72&gt;=1,5,0)</f>
        <v>0</v>
      </c>
      <c r="L155" s="17">
        <f>IF(L72="실시",10,0)</f>
        <v>0</v>
      </c>
      <c r="M155" s="17">
        <f>IF(M72&gt;=8,5,IF(M72&gt;=4,3,IF(M72&gt;=1,1,0)))</f>
        <v>0</v>
      </c>
      <c r="N155" s="17">
        <f t="shared" si="4"/>
        <v>0</v>
      </c>
      <c r="O155" s="17">
        <f>IF(O72&gt;=1000,10,IF(O72&gt;=800,8,IF(O72&gt;=600,6,IF(O72&gt;=300,4,IF(O72&gt;=100,2,0)))))</f>
        <v>0</v>
      </c>
      <c r="P155" s="17">
        <f>IF(P72&gt;=15000,15,IF(P72&gt;=12000,12,IF(P72&gt;=8000,9,IF(P72&gt;=5000,6,IF(P72&gt;=2000,3,0)))))</f>
        <v>0</v>
      </c>
      <c r="Q155" s="17">
        <f>IF(Q72&gt;=8000,15,IF(Q72&gt;=6000,12,IF(Q72&gt;=4000,9,IF(Q72&gt;=2000,6,IF(Q72&gt;=1000,3,0)))))</f>
        <v>0</v>
      </c>
      <c r="R155" s="17">
        <f>IF(R72&gt;=7000,10,IF(R72&gt;=5000,8,IF(R72&gt;=3000,6,IF(R72&gt;=1000,4,IF(R72&gt;=500,2,0)))))</f>
        <v>0</v>
      </c>
      <c r="S155" s="17">
        <f>IF(S72&gt;=6000,10,IF(S72&gt;=4500,8,IF(S72&gt;=2500,6,IF(S72&gt;=1000,4,IF(S72&gt;=500,2,0)))))</f>
        <v>0</v>
      </c>
      <c r="T155" s="17">
        <f>IF(T72="실시",10,0)</f>
        <v>0</v>
      </c>
      <c r="U155" s="17">
        <f>IF(U72&gt;=16,15,IF(U72&gt;=11,12,IF(U72&gt;=6,9,IF(U72&gt;=1,6,0))))</f>
        <v>0</v>
      </c>
      <c r="V155" s="17">
        <f>IF(V72&gt;=60,15,IF(V72&gt;=40,12,IF(V72&gt;=20,9,IF(V72&gt;=1,6,0))))</f>
        <v>0</v>
      </c>
      <c r="W155" s="17">
        <f>IF(W72&gt;=3,10,IF(W72&gt;=2,7,IF(W72&gt;=1,4,0)))</f>
        <v>0</v>
      </c>
      <c r="X155" s="17">
        <f>IF(X72&gt;=25,15,IF(X72&gt;=18,12,IF(X72&gt;=12,9,IF(X72&gt;=6,6,IF(X72&gt;=4,3,0)))))</f>
        <v>0</v>
      </c>
      <c r="Y155" s="17">
        <f>IF(Y72="구성",15,0)</f>
        <v>0</v>
      </c>
      <c r="Z155" s="17">
        <f>IF(Z72&gt;=5,10,IF(Z72&gt;=4,8,IF(Z72&gt;=3,6,IF(Z72&gt;=2,4,IF(Z72&gt;=1,2,0)))))</f>
        <v>0</v>
      </c>
      <c r="AA155" s="35">
        <f>AA72</f>
        <v>0</v>
      </c>
      <c r="AB155" s="35">
        <f>AB72</f>
        <v>0</v>
      </c>
      <c r="AC155" s="35">
        <f>AC72</f>
        <v>0</v>
      </c>
      <c r="AD155" s="35">
        <f>AD72</f>
        <v>0</v>
      </c>
      <c r="AE155" s="35">
        <f>AE72</f>
        <v>0</v>
      </c>
      <c r="AF155" s="18">
        <f t="shared" ref="AF155:AF168" si="6">SUM(F155:AE155)</f>
        <v>0</v>
      </c>
    </row>
    <row r="156" spans="1:32" x14ac:dyDescent="0.3">
      <c r="A156" s="21">
        <f>A73</f>
        <v>68</v>
      </c>
      <c r="B156" s="16">
        <f>B73</f>
        <v>0</v>
      </c>
      <c r="C156" s="16">
        <f>C73</f>
        <v>0</v>
      </c>
      <c r="D156" s="16">
        <f>D73</f>
        <v>0</v>
      </c>
      <c r="E156" s="198">
        <f t="shared" si="5"/>
        <v>0</v>
      </c>
      <c r="F156" s="17">
        <f>IF(F73="수립",10,0)</f>
        <v>0</v>
      </c>
      <c r="G156" s="17">
        <f>IF(G73&gt;=6,10,IF(G73=5,5,IF(G73&lt;=4,0)))</f>
        <v>0</v>
      </c>
      <c r="H156" s="17">
        <f>IF(H73&gt;=48,10,IF(H73&gt;=40,5,IF(H73&lt;40,0)))</f>
        <v>0</v>
      </c>
      <c r="I156" s="17">
        <f>IF(I73&gt;=40,10,IF(I73&gt;=25,8,IF(I73&gt;=15,5,IF(I73&gt;=8,3,0))))</f>
        <v>0</v>
      </c>
      <c r="J156" s="17">
        <f>IF(J73&gt;=700,10,IF(J73&gt;=600,8,IF(J73&gt;=500,6,IF(J73&gt;=400,4,IF(J73&gt;=200,2,0)))))</f>
        <v>0</v>
      </c>
      <c r="K156" s="17">
        <f>IF(K73&gt;=1,5,0)</f>
        <v>0</v>
      </c>
      <c r="L156" s="17">
        <f>IF(L73="실시",10,0)</f>
        <v>0</v>
      </c>
      <c r="M156" s="17">
        <f>IF(M73&gt;=8,5,IF(M73&gt;=4,3,IF(M73&gt;=1,1,0)))</f>
        <v>0</v>
      </c>
      <c r="N156" s="17">
        <f t="shared" si="4"/>
        <v>0</v>
      </c>
      <c r="O156" s="17">
        <f>IF(O73&gt;=1000,10,IF(O73&gt;=800,8,IF(O73&gt;=600,6,IF(O73&gt;=300,4,IF(O73&gt;=100,2,0)))))</f>
        <v>0</v>
      </c>
      <c r="P156" s="17">
        <f>IF(P73&gt;=15000,15,IF(P73&gt;=12000,12,IF(P73&gt;=8000,9,IF(P73&gt;=5000,6,IF(P73&gt;=2000,3,0)))))</f>
        <v>0</v>
      </c>
      <c r="Q156" s="17">
        <f>IF(Q73&gt;=8000,15,IF(Q73&gt;=6000,12,IF(Q73&gt;=4000,9,IF(Q73&gt;=2000,6,IF(Q73&gt;=1000,3,0)))))</f>
        <v>0</v>
      </c>
      <c r="R156" s="17">
        <f>IF(R73&gt;=7000,10,IF(R73&gt;=5000,8,IF(R73&gt;=3000,6,IF(R73&gt;=1000,4,IF(R73&gt;=500,2,0)))))</f>
        <v>0</v>
      </c>
      <c r="S156" s="17">
        <f>IF(S73&gt;=6000,10,IF(S73&gt;=4500,8,IF(S73&gt;=2500,6,IF(S73&gt;=1000,4,IF(S73&gt;=500,2,0)))))</f>
        <v>0</v>
      </c>
      <c r="T156" s="17">
        <f>IF(T73="실시",10,0)</f>
        <v>0</v>
      </c>
      <c r="U156" s="17">
        <f>IF(U73&gt;=16,15,IF(U73&gt;=11,12,IF(U73&gt;=6,9,IF(U73&gt;=1,6,0))))</f>
        <v>0</v>
      </c>
      <c r="V156" s="17">
        <f>IF(V73&gt;=60,15,IF(V73&gt;=40,12,IF(V73&gt;=20,9,IF(V73&gt;=1,6,0))))</f>
        <v>0</v>
      </c>
      <c r="W156" s="17">
        <f>IF(W73&gt;=3,10,IF(W73&gt;=2,7,IF(W73&gt;=1,4,0)))</f>
        <v>0</v>
      </c>
      <c r="X156" s="17">
        <f>IF(X73&gt;=25,15,IF(X73&gt;=18,12,IF(X73&gt;=12,9,IF(X73&gt;=6,6,IF(X73&gt;=4,3,0)))))</f>
        <v>0</v>
      </c>
      <c r="Y156" s="17">
        <f>IF(Y73="구성",15,0)</f>
        <v>0</v>
      </c>
      <c r="Z156" s="17">
        <f>IF(Z73&gt;=5,10,IF(Z73&gt;=4,8,IF(Z73&gt;=3,6,IF(Z73&gt;=2,4,IF(Z73&gt;=1,2,0)))))</f>
        <v>0</v>
      </c>
      <c r="AA156" s="35">
        <f>AA73</f>
        <v>0</v>
      </c>
      <c r="AB156" s="35">
        <f>AB73</f>
        <v>0</v>
      </c>
      <c r="AC156" s="35">
        <f>AC73</f>
        <v>0</v>
      </c>
      <c r="AD156" s="35">
        <f>AD73</f>
        <v>0</v>
      </c>
      <c r="AE156" s="35">
        <f>AE73</f>
        <v>0</v>
      </c>
      <c r="AF156" s="18">
        <f t="shared" si="6"/>
        <v>0</v>
      </c>
    </row>
    <row r="157" spans="1:32" x14ac:dyDescent="0.3">
      <c r="A157" s="21">
        <f>A74</f>
        <v>69</v>
      </c>
      <c r="B157" s="16">
        <f>B74</f>
        <v>0</v>
      </c>
      <c r="C157" s="16">
        <f>C74</f>
        <v>0</v>
      </c>
      <c r="D157" s="16">
        <f>D74</f>
        <v>0</v>
      </c>
      <c r="E157" s="198">
        <f t="shared" si="5"/>
        <v>0</v>
      </c>
      <c r="F157" s="17">
        <f>IF(F74="수립",10,0)</f>
        <v>0</v>
      </c>
      <c r="G157" s="17">
        <f>IF(G74&gt;=6,10,IF(G74=5,5,IF(G74&lt;=4,0)))</f>
        <v>0</v>
      </c>
      <c r="H157" s="17">
        <f>IF(H74&gt;=48,10,IF(H74&gt;=40,5,IF(H74&lt;40,0)))</f>
        <v>0</v>
      </c>
      <c r="I157" s="17">
        <f>IF(I74&gt;=40,10,IF(I74&gt;=25,8,IF(I74&gt;=15,5,IF(I74&gt;=8,3,0))))</f>
        <v>0</v>
      </c>
      <c r="J157" s="17">
        <f>IF(J74&gt;=700,10,IF(J74&gt;=600,8,IF(J74&gt;=500,6,IF(J74&gt;=400,4,IF(J74&gt;=200,2,0)))))</f>
        <v>0</v>
      </c>
      <c r="K157" s="17">
        <f>IF(K74&gt;=1,5,0)</f>
        <v>0</v>
      </c>
      <c r="L157" s="17">
        <f>IF(L74="실시",10,0)</f>
        <v>0</v>
      </c>
      <c r="M157" s="17">
        <f>IF(M74&gt;=8,5,IF(M74&gt;=4,3,IF(M74&gt;=1,1,0)))</f>
        <v>0</v>
      </c>
      <c r="N157" s="17">
        <f t="shared" si="4"/>
        <v>0</v>
      </c>
      <c r="O157" s="17">
        <f>IF(O74&gt;=1000,10,IF(O74&gt;=800,8,IF(O74&gt;=600,6,IF(O74&gt;=300,4,IF(O74&gt;=100,2,0)))))</f>
        <v>0</v>
      </c>
      <c r="P157" s="17">
        <f>IF(P74&gt;=15000,15,IF(P74&gt;=12000,12,IF(P74&gt;=8000,9,IF(P74&gt;=5000,6,IF(P74&gt;=2000,3,0)))))</f>
        <v>0</v>
      </c>
      <c r="Q157" s="17">
        <f>IF(Q74&gt;=8000,15,IF(Q74&gt;=6000,12,IF(Q74&gt;=4000,9,IF(Q74&gt;=2000,6,IF(Q74&gt;=1000,3,0)))))</f>
        <v>0</v>
      </c>
      <c r="R157" s="17">
        <f>IF(R74&gt;=7000,10,IF(R74&gt;=5000,8,IF(R74&gt;=3000,6,IF(R74&gt;=1000,4,IF(R74&gt;=500,2,0)))))</f>
        <v>0</v>
      </c>
      <c r="S157" s="17">
        <f>IF(S74&gt;=6000,10,IF(S74&gt;=4500,8,IF(S74&gt;=2500,6,IF(S74&gt;=1000,4,IF(S74&gt;=500,2,0)))))</f>
        <v>0</v>
      </c>
      <c r="T157" s="17">
        <f>IF(T74="실시",10,0)</f>
        <v>0</v>
      </c>
      <c r="U157" s="17">
        <f>IF(U74&gt;=16,15,IF(U74&gt;=11,12,IF(U74&gt;=6,9,IF(U74&gt;=1,6,0))))</f>
        <v>0</v>
      </c>
      <c r="V157" s="17">
        <f>IF(V74&gt;=60,15,IF(V74&gt;=40,12,IF(V74&gt;=20,9,IF(V74&gt;=1,6,0))))</f>
        <v>0</v>
      </c>
      <c r="W157" s="17">
        <f>IF(W74&gt;=3,10,IF(W74&gt;=2,7,IF(W74&gt;=1,4,0)))</f>
        <v>0</v>
      </c>
      <c r="X157" s="17">
        <f>IF(X74&gt;=25,15,IF(X74&gt;=18,12,IF(X74&gt;=12,9,IF(X74&gt;=6,6,IF(X74&gt;=4,3,0)))))</f>
        <v>0</v>
      </c>
      <c r="Y157" s="17">
        <f>IF(Y74="구성",15,0)</f>
        <v>0</v>
      </c>
      <c r="Z157" s="17">
        <f>IF(Z74&gt;=5,10,IF(Z74&gt;=4,8,IF(Z74&gt;=3,6,IF(Z74&gt;=2,4,IF(Z74&gt;=1,2,0)))))</f>
        <v>0</v>
      </c>
      <c r="AA157" s="35">
        <f>AA74</f>
        <v>0</v>
      </c>
      <c r="AB157" s="35">
        <f>AB74</f>
        <v>0</v>
      </c>
      <c r="AC157" s="35">
        <f>AC74</f>
        <v>0</v>
      </c>
      <c r="AD157" s="35">
        <f>AD74</f>
        <v>0</v>
      </c>
      <c r="AE157" s="35">
        <f>AE74</f>
        <v>0</v>
      </c>
      <c r="AF157" s="18">
        <f t="shared" si="6"/>
        <v>0</v>
      </c>
    </row>
    <row r="158" spans="1:32" x14ac:dyDescent="0.3">
      <c r="A158" s="21">
        <f>A75</f>
        <v>70</v>
      </c>
      <c r="B158" s="16">
        <f>B75</f>
        <v>0</v>
      </c>
      <c r="C158" s="16">
        <f>C75</f>
        <v>0</v>
      </c>
      <c r="D158" s="16">
        <f>D75</f>
        <v>0</v>
      </c>
      <c r="E158" s="198">
        <f t="shared" si="5"/>
        <v>0</v>
      </c>
      <c r="F158" s="17">
        <f>IF(F75="수립",10,0)</f>
        <v>0</v>
      </c>
      <c r="G158" s="17">
        <f>IF(G75&gt;=6,10,IF(G75=5,5,IF(G75&lt;=4,0)))</f>
        <v>0</v>
      </c>
      <c r="H158" s="17">
        <f>IF(H75&gt;=48,10,IF(H75&gt;=40,5,IF(H75&lt;40,0)))</f>
        <v>0</v>
      </c>
      <c r="I158" s="17">
        <f>IF(I75&gt;=40,10,IF(I75&gt;=25,8,IF(I75&gt;=15,5,IF(I75&gt;=8,3,0))))</f>
        <v>0</v>
      </c>
      <c r="J158" s="17">
        <f>IF(J75&gt;=700,10,IF(J75&gt;=600,8,IF(J75&gt;=500,6,IF(J75&gt;=400,4,IF(J75&gt;=200,2,0)))))</f>
        <v>0</v>
      </c>
      <c r="K158" s="17">
        <f>IF(K75&gt;=1,5,0)</f>
        <v>0</v>
      </c>
      <c r="L158" s="17">
        <f>IF(L75="실시",10,0)</f>
        <v>0</v>
      </c>
      <c r="M158" s="17">
        <f>IF(M75&gt;=8,5,IF(M75&gt;=4,3,IF(M75&gt;=1,1,0)))</f>
        <v>0</v>
      </c>
      <c r="N158" s="17">
        <f t="shared" si="4"/>
        <v>0</v>
      </c>
      <c r="O158" s="17">
        <f>IF(O75&gt;=1000,10,IF(O75&gt;=800,8,IF(O75&gt;=600,6,IF(O75&gt;=300,4,IF(O75&gt;=100,2,0)))))</f>
        <v>0</v>
      </c>
      <c r="P158" s="17">
        <f>IF(P75&gt;=15000,15,IF(P75&gt;=12000,12,IF(P75&gt;=8000,9,IF(P75&gt;=5000,6,IF(P75&gt;=2000,3,0)))))</f>
        <v>0</v>
      </c>
      <c r="Q158" s="17">
        <f>IF(Q75&gt;=8000,15,IF(Q75&gt;=6000,12,IF(Q75&gt;=4000,9,IF(Q75&gt;=2000,6,IF(Q75&gt;=1000,3,0)))))</f>
        <v>0</v>
      </c>
      <c r="R158" s="17">
        <f>IF(R75&gt;=7000,10,IF(R75&gt;=5000,8,IF(R75&gt;=3000,6,IF(R75&gt;=1000,4,IF(R75&gt;=500,2,0)))))</f>
        <v>0</v>
      </c>
      <c r="S158" s="17">
        <f>IF(S75&gt;=6000,10,IF(S75&gt;=4500,8,IF(S75&gt;=2500,6,IF(S75&gt;=1000,4,IF(S75&gt;=500,2,0)))))</f>
        <v>0</v>
      </c>
      <c r="T158" s="17">
        <f>IF(T75="실시",10,0)</f>
        <v>0</v>
      </c>
      <c r="U158" s="17">
        <f>IF(U75&gt;=16,15,IF(U75&gt;=11,12,IF(U75&gt;=6,9,IF(U75&gt;=1,6,0))))</f>
        <v>0</v>
      </c>
      <c r="V158" s="17">
        <f>IF(V75&gt;=60,15,IF(V75&gt;=40,12,IF(V75&gt;=20,9,IF(V75&gt;=1,6,0))))</f>
        <v>0</v>
      </c>
      <c r="W158" s="17">
        <f>IF(W75&gt;=3,10,IF(W75&gt;=2,7,IF(W75&gt;=1,4,0)))</f>
        <v>0</v>
      </c>
      <c r="X158" s="17">
        <f>IF(X75&gt;=25,15,IF(X75&gt;=18,12,IF(X75&gt;=12,9,IF(X75&gt;=6,6,IF(X75&gt;=4,3,0)))))</f>
        <v>0</v>
      </c>
      <c r="Y158" s="17">
        <f>IF(Y75="구성",15,0)</f>
        <v>0</v>
      </c>
      <c r="Z158" s="17">
        <f>IF(Z75&gt;=5,10,IF(Z75&gt;=4,8,IF(Z75&gt;=3,6,IF(Z75&gt;=2,4,IF(Z75&gt;=1,2,0)))))</f>
        <v>0</v>
      </c>
      <c r="AA158" s="35">
        <f>AA75</f>
        <v>0</v>
      </c>
      <c r="AB158" s="35">
        <f>AB75</f>
        <v>0</v>
      </c>
      <c r="AC158" s="35">
        <f>AC75</f>
        <v>0</v>
      </c>
      <c r="AD158" s="35">
        <f>AD75</f>
        <v>0</v>
      </c>
      <c r="AE158" s="35">
        <f>AE75</f>
        <v>0</v>
      </c>
      <c r="AF158" s="18">
        <f t="shared" si="6"/>
        <v>0</v>
      </c>
    </row>
    <row r="159" spans="1:32" x14ac:dyDescent="0.3">
      <c r="A159" s="21">
        <f>A76</f>
        <v>71</v>
      </c>
      <c r="B159" s="16">
        <f>B76</f>
        <v>0</v>
      </c>
      <c r="C159" s="16">
        <f>C76</f>
        <v>0</v>
      </c>
      <c r="D159" s="16">
        <f>D76</f>
        <v>0</v>
      </c>
      <c r="E159" s="198">
        <f t="shared" si="5"/>
        <v>0</v>
      </c>
      <c r="F159" s="17">
        <f>IF(F76="수립",10,0)</f>
        <v>0</v>
      </c>
      <c r="G159" s="17">
        <f>IF(G76&gt;=6,10,IF(G76=5,5,IF(G76&lt;=4,0)))</f>
        <v>0</v>
      </c>
      <c r="H159" s="17">
        <f>IF(H76&gt;=48,10,IF(H76&gt;=40,5,IF(H76&lt;40,0)))</f>
        <v>0</v>
      </c>
      <c r="I159" s="17">
        <f>IF(I76&gt;=40,10,IF(I76&gt;=25,8,IF(I76&gt;=15,5,IF(I76&gt;=8,3,0))))</f>
        <v>0</v>
      </c>
      <c r="J159" s="17">
        <f>IF(J76&gt;=700,10,IF(J76&gt;=600,8,IF(J76&gt;=500,6,IF(J76&gt;=400,4,IF(J76&gt;=200,2,0)))))</f>
        <v>0</v>
      </c>
      <c r="K159" s="17">
        <f>IF(K76&gt;=1,5,0)</f>
        <v>0</v>
      </c>
      <c r="L159" s="17">
        <f>IF(L76="실시",10,0)</f>
        <v>0</v>
      </c>
      <c r="M159" s="17">
        <f>IF(M76&gt;=8,5,IF(M76&gt;=4,3,IF(M76&gt;=1,1,0)))</f>
        <v>0</v>
      </c>
      <c r="N159" s="17">
        <f t="shared" si="4"/>
        <v>0</v>
      </c>
      <c r="O159" s="17">
        <f>IF(O76&gt;=1000,10,IF(O76&gt;=800,8,IF(O76&gt;=600,6,IF(O76&gt;=300,4,IF(O76&gt;=100,2,0)))))</f>
        <v>0</v>
      </c>
      <c r="P159" s="17">
        <f>IF(P76&gt;=15000,15,IF(P76&gt;=12000,12,IF(P76&gt;=8000,9,IF(P76&gt;=5000,6,IF(P76&gt;=2000,3,0)))))</f>
        <v>0</v>
      </c>
      <c r="Q159" s="17">
        <f>IF(Q76&gt;=8000,15,IF(Q76&gt;=6000,12,IF(Q76&gt;=4000,9,IF(Q76&gt;=2000,6,IF(Q76&gt;=1000,3,0)))))</f>
        <v>0</v>
      </c>
      <c r="R159" s="17">
        <f>IF(R76&gt;=7000,10,IF(R76&gt;=5000,8,IF(R76&gt;=3000,6,IF(R76&gt;=1000,4,IF(R76&gt;=500,2,0)))))</f>
        <v>0</v>
      </c>
      <c r="S159" s="17">
        <f>IF(S76&gt;=6000,10,IF(S76&gt;=4500,8,IF(S76&gt;=2500,6,IF(S76&gt;=1000,4,IF(S76&gt;=500,2,0)))))</f>
        <v>0</v>
      </c>
      <c r="T159" s="17">
        <f>IF(T76="실시",10,0)</f>
        <v>0</v>
      </c>
      <c r="U159" s="17">
        <f>IF(U76&gt;=16,15,IF(U76&gt;=11,12,IF(U76&gt;=6,9,IF(U76&gt;=1,6,0))))</f>
        <v>0</v>
      </c>
      <c r="V159" s="17">
        <f>IF(V76&gt;=60,15,IF(V76&gt;=40,12,IF(V76&gt;=20,9,IF(V76&gt;=1,6,0))))</f>
        <v>0</v>
      </c>
      <c r="W159" s="17">
        <f>IF(W76&gt;=3,10,IF(W76&gt;=2,7,IF(W76&gt;=1,4,0)))</f>
        <v>0</v>
      </c>
      <c r="X159" s="17">
        <f>IF(X76&gt;=25,15,IF(X76&gt;=18,12,IF(X76&gt;=12,9,IF(X76&gt;=6,6,IF(X76&gt;=4,3,0)))))</f>
        <v>0</v>
      </c>
      <c r="Y159" s="17">
        <f>IF(Y76="구성",15,0)</f>
        <v>0</v>
      </c>
      <c r="Z159" s="17">
        <f>IF(Z76&gt;=5,10,IF(Z76&gt;=4,8,IF(Z76&gt;=3,6,IF(Z76&gt;=2,4,IF(Z76&gt;=1,2,0)))))</f>
        <v>0</v>
      </c>
      <c r="AA159" s="35">
        <f>AA76</f>
        <v>0</v>
      </c>
      <c r="AB159" s="35">
        <f>AB76</f>
        <v>0</v>
      </c>
      <c r="AC159" s="35">
        <f>AC76</f>
        <v>0</v>
      </c>
      <c r="AD159" s="35">
        <f>AD76</f>
        <v>0</v>
      </c>
      <c r="AE159" s="35">
        <f>AE76</f>
        <v>0</v>
      </c>
      <c r="AF159" s="18">
        <f t="shared" si="6"/>
        <v>0</v>
      </c>
    </row>
    <row r="160" spans="1:32" x14ac:dyDescent="0.3">
      <c r="A160" s="21">
        <f>A77</f>
        <v>72</v>
      </c>
      <c r="B160" s="16">
        <f>B77</f>
        <v>0</v>
      </c>
      <c r="C160" s="16">
        <f>C77</f>
        <v>0</v>
      </c>
      <c r="D160" s="16">
        <f>D77</f>
        <v>0</v>
      </c>
      <c r="E160" s="198">
        <f t="shared" si="5"/>
        <v>0</v>
      </c>
      <c r="F160" s="17">
        <f>IF(F77="수립",10,0)</f>
        <v>0</v>
      </c>
      <c r="G160" s="17">
        <f>IF(G77&gt;=6,10,IF(G77=5,5,IF(G77&lt;=4,0)))</f>
        <v>0</v>
      </c>
      <c r="H160" s="17">
        <f>IF(H77&gt;=48,10,IF(H77&gt;=40,5,IF(H77&lt;40,0)))</f>
        <v>0</v>
      </c>
      <c r="I160" s="17">
        <f>IF(I77&gt;=40,10,IF(I77&gt;=25,8,IF(I77&gt;=15,5,IF(I77&gt;=8,3,0))))</f>
        <v>0</v>
      </c>
      <c r="J160" s="17">
        <f>IF(J77&gt;=700,10,IF(J77&gt;=600,8,IF(J77&gt;=500,6,IF(J77&gt;=400,4,IF(J77&gt;=200,2,0)))))</f>
        <v>0</v>
      </c>
      <c r="K160" s="17">
        <f>IF(K77&gt;=1,5,0)</f>
        <v>0</v>
      </c>
      <c r="L160" s="17">
        <f>IF(L77="실시",10,0)</f>
        <v>0</v>
      </c>
      <c r="M160" s="17">
        <f>IF(M77&gt;=8,5,IF(M77&gt;=4,3,IF(M77&gt;=1,1,0)))</f>
        <v>0</v>
      </c>
      <c r="N160" s="17">
        <f t="shared" si="4"/>
        <v>0</v>
      </c>
      <c r="O160" s="17">
        <f>IF(O77&gt;=1000,10,IF(O77&gt;=800,8,IF(O77&gt;=600,6,IF(O77&gt;=300,4,IF(O77&gt;=100,2,0)))))</f>
        <v>0</v>
      </c>
      <c r="P160" s="17">
        <f>IF(P77&gt;=15000,15,IF(P77&gt;=12000,12,IF(P77&gt;=8000,9,IF(P77&gt;=5000,6,IF(P77&gt;=2000,3,0)))))</f>
        <v>0</v>
      </c>
      <c r="Q160" s="17">
        <f>IF(Q77&gt;=8000,15,IF(Q77&gt;=6000,12,IF(Q77&gt;=4000,9,IF(Q77&gt;=2000,6,IF(Q77&gt;=1000,3,0)))))</f>
        <v>0</v>
      </c>
      <c r="R160" s="17">
        <f>IF(R77&gt;=7000,10,IF(R77&gt;=5000,8,IF(R77&gt;=3000,6,IF(R77&gt;=1000,4,IF(R77&gt;=500,2,0)))))</f>
        <v>0</v>
      </c>
      <c r="S160" s="17">
        <f>IF(S77&gt;=6000,10,IF(S77&gt;=4500,8,IF(S77&gt;=2500,6,IF(S77&gt;=1000,4,IF(S77&gt;=500,2,0)))))</f>
        <v>0</v>
      </c>
      <c r="T160" s="17">
        <f>IF(T77="실시",10,0)</f>
        <v>0</v>
      </c>
      <c r="U160" s="17">
        <f>IF(U77&gt;=16,15,IF(U77&gt;=11,12,IF(U77&gt;=6,9,IF(U77&gt;=1,6,0))))</f>
        <v>0</v>
      </c>
      <c r="V160" s="17">
        <f>IF(V77&gt;=60,15,IF(V77&gt;=40,12,IF(V77&gt;=20,9,IF(V77&gt;=1,6,0))))</f>
        <v>0</v>
      </c>
      <c r="W160" s="17">
        <f>IF(W77&gt;=3,10,IF(W77&gt;=2,7,IF(W77&gt;=1,4,0)))</f>
        <v>0</v>
      </c>
      <c r="X160" s="17">
        <f>IF(X77&gt;=25,15,IF(X77&gt;=18,12,IF(X77&gt;=12,9,IF(X77&gt;=6,6,IF(X77&gt;=4,3,0)))))</f>
        <v>0</v>
      </c>
      <c r="Y160" s="17">
        <f>IF(Y77="구성",15,0)</f>
        <v>0</v>
      </c>
      <c r="Z160" s="17">
        <f>IF(Z77&gt;=5,10,IF(Z77&gt;=4,8,IF(Z77&gt;=3,6,IF(Z77&gt;=2,4,IF(Z77&gt;=1,2,0)))))</f>
        <v>0</v>
      </c>
      <c r="AA160" s="35">
        <f>AA77</f>
        <v>0</v>
      </c>
      <c r="AB160" s="35">
        <f>AB77</f>
        <v>0</v>
      </c>
      <c r="AC160" s="35">
        <f>AC77</f>
        <v>0</v>
      </c>
      <c r="AD160" s="35">
        <f>AD77</f>
        <v>0</v>
      </c>
      <c r="AE160" s="35">
        <f>AE77</f>
        <v>0</v>
      </c>
      <c r="AF160" s="18">
        <f t="shared" si="6"/>
        <v>0</v>
      </c>
    </row>
    <row r="161" spans="1:32" x14ac:dyDescent="0.3">
      <c r="A161" s="21">
        <f>A78</f>
        <v>73</v>
      </c>
      <c r="B161" s="16">
        <f>B78</f>
        <v>0</v>
      </c>
      <c r="C161" s="16">
        <f>C78</f>
        <v>0</v>
      </c>
      <c r="D161" s="16">
        <f>D78</f>
        <v>0</v>
      </c>
      <c r="E161" s="198">
        <f t="shared" si="5"/>
        <v>0</v>
      </c>
      <c r="F161" s="17">
        <f>IF(F78="수립",10,0)</f>
        <v>0</v>
      </c>
      <c r="G161" s="17">
        <f>IF(G78&gt;=6,10,IF(G78=5,5,IF(G78&lt;=4,0)))</f>
        <v>0</v>
      </c>
      <c r="H161" s="17">
        <f>IF(H78&gt;=48,10,IF(H78&gt;=40,5,IF(H78&lt;40,0)))</f>
        <v>0</v>
      </c>
      <c r="I161" s="17">
        <f>IF(I78&gt;=40,10,IF(I78&gt;=25,8,IF(I78&gt;=15,5,IF(I78&gt;=8,3,0))))</f>
        <v>0</v>
      </c>
      <c r="J161" s="17">
        <f>IF(J78&gt;=700,10,IF(J78&gt;=600,8,IF(J78&gt;=500,6,IF(J78&gt;=400,4,IF(J78&gt;=200,2,0)))))</f>
        <v>0</v>
      </c>
      <c r="K161" s="17">
        <f>IF(K78&gt;=1,5,0)</f>
        <v>0</v>
      </c>
      <c r="L161" s="17">
        <f>IF(L78="실시",10,0)</f>
        <v>0</v>
      </c>
      <c r="M161" s="17">
        <f>IF(M78&gt;=8,5,IF(M78&gt;=4,3,IF(M78&gt;=1,1,0)))</f>
        <v>0</v>
      </c>
      <c r="N161" s="17">
        <f t="shared" si="4"/>
        <v>0</v>
      </c>
      <c r="O161" s="17">
        <f>IF(O78&gt;=1000,10,IF(O78&gt;=800,8,IF(O78&gt;=600,6,IF(O78&gt;=300,4,IF(O78&gt;=100,2,0)))))</f>
        <v>0</v>
      </c>
      <c r="P161" s="17">
        <f>IF(P78&gt;=15000,15,IF(P78&gt;=12000,12,IF(P78&gt;=8000,9,IF(P78&gt;=5000,6,IF(P78&gt;=2000,3,0)))))</f>
        <v>0</v>
      </c>
      <c r="Q161" s="17">
        <f>IF(Q78&gt;=8000,15,IF(Q78&gt;=6000,12,IF(Q78&gt;=4000,9,IF(Q78&gt;=2000,6,IF(Q78&gt;=1000,3,0)))))</f>
        <v>0</v>
      </c>
      <c r="R161" s="17">
        <f>IF(R78&gt;=7000,10,IF(R78&gt;=5000,8,IF(R78&gt;=3000,6,IF(R78&gt;=1000,4,IF(R78&gt;=500,2,0)))))</f>
        <v>0</v>
      </c>
      <c r="S161" s="17">
        <f>IF(S78&gt;=6000,10,IF(S78&gt;=4500,8,IF(S78&gt;=2500,6,IF(S78&gt;=1000,4,IF(S78&gt;=500,2,0)))))</f>
        <v>0</v>
      </c>
      <c r="T161" s="17">
        <f>IF(T78="실시",10,0)</f>
        <v>0</v>
      </c>
      <c r="U161" s="17">
        <f>IF(U78&gt;=16,15,IF(U78&gt;=11,12,IF(U78&gt;=6,9,IF(U78&gt;=1,6,0))))</f>
        <v>0</v>
      </c>
      <c r="V161" s="17">
        <f>IF(V78&gt;=60,15,IF(V78&gt;=40,12,IF(V78&gt;=20,9,IF(V78&gt;=1,6,0))))</f>
        <v>0</v>
      </c>
      <c r="W161" s="17">
        <f>IF(W78&gt;=3,10,IF(W78&gt;=2,7,IF(W78&gt;=1,4,0)))</f>
        <v>0</v>
      </c>
      <c r="X161" s="17">
        <f>IF(X78&gt;=25,15,IF(X78&gt;=18,12,IF(X78&gt;=12,9,IF(X78&gt;=6,6,IF(X78&gt;=4,3,0)))))</f>
        <v>0</v>
      </c>
      <c r="Y161" s="17">
        <f>IF(Y78="구성",15,0)</f>
        <v>0</v>
      </c>
      <c r="Z161" s="17">
        <f>IF(Z78&gt;=5,10,IF(Z78&gt;=4,8,IF(Z78&gt;=3,6,IF(Z78&gt;=2,4,IF(Z78&gt;=1,2,0)))))</f>
        <v>0</v>
      </c>
      <c r="AA161" s="35">
        <f>AA78</f>
        <v>0</v>
      </c>
      <c r="AB161" s="35">
        <f>AB78</f>
        <v>0</v>
      </c>
      <c r="AC161" s="35">
        <f>AC78</f>
        <v>0</v>
      </c>
      <c r="AD161" s="35">
        <f>AD78</f>
        <v>0</v>
      </c>
      <c r="AE161" s="35">
        <f>AE78</f>
        <v>0</v>
      </c>
      <c r="AF161" s="18">
        <f t="shared" si="6"/>
        <v>0</v>
      </c>
    </row>
    <row r="162" spans="1:32" x14ac:dyDescent="0.3">
      <c r="A162" s="21">
        <f>A79</f>
        <v>74</v>
      </c>
      <c r="B162" s="16">
        <f>B79</f>
        <v>0</v>
      </c>
      <c r="C162" s="16">
        <f>C79</f>
        <v>0</v>
      </c>
      <c r="D162" s="16">
        <f>D79</f>
        <v>0</v>
      </c>
      <c r="E162" s="198">
        <f t="shared" si="5"/>
        <v>0</v>
      </c>
      <c r="F162" s="17">
        <f>IF(F79="수립",10,0)</f>
        <v>0</v>
      </c>
      <c r="G162" s="17">
        <f>IF(G79&gt;=6,10,IF(G79=5,5,IF(G79&lt;=4,0)))</f>
        <v>0</v>
      </c>
      <c r="H162" s="17">
        <f>IF(H79&gt;=48,10,IF(H79&gt;=40,5,IF(H79&lt;40,0)))</f>
        <v>0</v>
      </c>
      <c r="I162" s="17">
        <f>IF(I79&gt;=40,10,IF(I79&gt;=25,8,IF(I79&gt;=15,5,IF(I79&gt;=8,3,0))))</f>
        <v>0</v>
      </c>
      <c r="J162" s="17">
        <f>IF(J79&gt;=700,10,IF(J79&gt;=600,8,IF(J79&gt;=500,6,IF(J79&gt;=400,4,IF(J79&gt;=200,2,0)))))</f>
        <v>0</v>
      </c>
      <c r="K162" s="17">
        <f>IF(K79&gt;=1,5,0)</f>
        <v>0</v>
      </c>
      <c r="L162" s="17">
        <f>IF(L79="실시",10,0)</f>
        <v>0</v>
      </c>
      <c r="M162" s="17">
        <f>IF(M79&gt;=8,5,IF(M79&gt;=4,3,IF(M79&gt;=1,1,0)))</f>
        <v>0</v>
      </c>
      <c r="N162" s="17">
        <f t="shared" si="4"/>
        <v>0</v>
      </c>
      <c r="O162" s="17">
        <f>IF(O79&gt;=1000,10,IF(O79&gt;=800,8,IF(O79&gt;=600,6,IF(O79&gt;=300,4,IF(O79&gt;=100,2,0)))))</f>
        <v>0</v>
      </c>
      <c r="P162" s="17">
        <f>IF(P79&gt;=15000,15,IF(P79&gt;=12000,12,IF(P79&gt;=8000,9,IF(P79&gt;=5000,6,IF(P79&gt;=2000,3,0)))))</f>
        <v>0</v>
      </c>
      <c r="Q162" s="17">
        <f>IF(Q79&gt;=8000,15,IF(Q79&gt;=6000,12,IF(Q79&gt;=4000,9,IF(Q79&gt;=2000,6,IF(Q79&gt;=1000,3,0)))))</f>
        <v>0</v>
      </c>
      <c r="R162" s="17">
        <f>IF(R79&gt;=7000,10,IF(R79&gt;=5000,8,IF(R79&gt;=3000,6,IF(R79&gt;=1000,4,IF(R79&gt;=500,2,0)))))</f>
        <v>0</v>
      </c>
      <c r="S162" s="17">
        <f>IF(S79&gt;=6000,10,IF(S79&gt;=4500,8,IF(S79&gt;=2500,6,IF(S79&gt;=1000,4,IF(S79&gt;=500,2,0)))))</f>
        <v>0</v>
      </c>
      <c r="T162" s="17">
        <f>IF(T79="실시",10,0)</f>
        <v>0</v>
      </c>
      <c r="U162" s="17">
        <f>IF(U79&gt;=16,15,IF(U79&gt;=11,12,IF(U79&gt;=6,9,IF(U79&gt;=1,6,0))))</f>
        <v>0</v>
      </c>
      <c r="V162" s="17">
        <f>IF(V79&gt;=60,15,IF(V79&gt;=40,12,IF(V79&gt;=20,9,IF(V79&gt;=1,6,0))))</f>
        <v>0</v>
      </c>
      <c r="W162" s="17">
        <f>IF(W79&gt;=3,10,IF(W79&gt;=2,7,IF(W79&gt;=1,4,0)))</f>
        <v>0</v>
      </c>
      <c r="X162" s="17">
        <f>IF(X79&gt;=25,15,IF(X79&gt;=18,12,IF(X79&gt;=12,9,IF(X79&gt;=6,6,IF(X79&gt;=4,3,0)))))</f>
        <v>0</v>
      </c>
      <c r="Y162" s="17">
        <f>IF(Y79="구성",15,0)</f>
        <v>0</v>
      </c>
      <c r="Z162" s="17">
        <f>IF(Z79&gt;=5,10,IF(Z79&gt;=4,8,IF(Z79&gt;=3,6,IF(Z79&gt;=2,4,IF(Z79&gt;=1,2,0)))))</f>
        <v>0</v>
      </c>
      <c r="AA162" s="35">
        <f>AA79</f>
        <v>0</v>
      </c>
      <c r="AB162" s="35">
        <f>AB79</f>
        <v>0</v>
      </c>
      <c r="AC162" s="35">
        <f>AC79</f>
        <v>0</v>
      </c>
      <c r="AD162" s="35">
        <f>AD79</f>
        <v>0</v>
      </c>
      <c r="AE162" s="35">
        <f>AE79</f>
        <v>0</v>
      </c>
      <c r="AF162" s="18">
        <f t="shared" si="6"/>
        <v>0</v>
      </c>
    </row>
    <row r="163" spans="1:32" x14ac:dyDescent="0.3">
      <c r="A163" s="21">
        <f>A80</f>
        <v>75</v>
      </c>
      <c r="B163" s="16">
        <f>B80</f>
        <v>0</v>
      </c>
      <c r="C163" s="16">
        <f>C80</f>
        <v>0</v>
      </c>
      <c r="D163" s="16">
        <f>D80</f>
        <v>0</v>
      </c>
      <c r="E163" s="198">
        <f t="shared" si="5"/>
        <v>0</v>
      </c>
      <c r="F163" s="17">
        <f>IF(F80="수립",10,0)</f>
        <v>0</v>
      </c>
      <c r="G163" s="17">
        <f>IF(G80&gt;=6,10,IF(G80=5,5,IF(G80&lt;=4,0)))</f>
        <v>0</v>
      </c>
      <c r="H163" s="17">
        <f>IF(H80&gt;=48,10,IF(H80&gt;=40,5,IF(H80&lt;40,0)))</f>
        <v>0</v>
      </c>
      <c r="I163" s="17">
        <f>IF(I80&gt;=40,10,IF(I80&gt;=25,8,IF(I80&gt;=15,5,IF(I80&gt;=8,3,0))))</f>
        <v>0</v>
      </c>
      <c r="J163" s="17">
        <f>IF(J80&gt;=700,10,IF(J80&gt;=600,8,IF(J80&gt;=500,6,IF(J80&gt;=400,4,IF(J80&gt;=200,2,0)))))</f>
        <v>0</v>
      </c>
      <c r="K163" s="17">
        <f>IF(K80&gt;=1,5,0)</f>
        <v>0</v>
      </c>
      <c r="L163" s="17">
        <f>IF(L80="실시",10,0)</f>
        <v>0</v>
      </c>
      <c r="M163" s="17">
        <f>IF(M80&gt;=8,5,IF(M80&gt;=4,3,IF(M80&gt;=1,1,0)))</f>
        <v>0</v>
      </c>
      <c r="N163" s="17">
        <f t="shared" si="4"/>
        <v>0</v>
      </c>
      <c r="O163" s="17">
        <f>IF(O80&gt;=1000,10,IF(O80&gt;=800,8,IF(O80&gt;=600,6,IF(O80&gt;=300,4,IF(O80&gt;=100,2,0)))))</f>
        <v>0</v>
      </c>
      <c r="P163" s="17">
        <f>IF(P80&gt;=15000,15,IF(P80&gt;=12000,12,IF(P80&gt;=8000,9,IF(P80&gt;=5000,6,IF(P80&gt;=2000,3,0)))))</f>
        <v>0</v>
      </c>
      <c r="Q163" s="17">
        <f>IF(Q80&gt;=8000,15,IF(Q80&gt;=6000,12,IF(Q80&gt;=4000,9,IF(Q80&gt;=2000,6,IF(Q80&gt;=1000,3,0)))))</f>
        <v>0</v>
      </c>
      <c r="R163" s="17">
        <f>IF(R80&gt;=7000,10,IF(R80&gt;=5000,8,IF(R80&gt;=3000,6,IF(R80&gt;=1000,4,IF(R80&gt;=500,2,0)))))</f>
        <v>0</v>
      </c>
      <c r="S163" s="17">
        <f>IF(S80&gt;=6000,10,IF(S80&gt;=4500,8,IF(S80&gt;=2500,6,IF(S80&gt;=1000,4,IF(S80&gt;=500,2,0)))))</f>
        <v>0</v>
      </c>
      <c r="T163" s="17">
        <f>IF(T80="실시",10,0)</f>
        <v>0</v>
      </c>
      <c r="U163" s="17">
        <f>IF(U80&gt;=16,15,IF(U80&gt;=11,12,IF(U80&gt;=6,9,IF(U80&gt;=1,6,0))))</f>
        <v>0</v>
      </c>
      <c r="V163" s="17">
        <f>IF(V80&gt;=60,15,IF(V80&gt;=40,12,IF(V80&gt;=20,9,IF(V80&gt;=1,6,0))))</f>
        <v>0</v>
      </c>
      <c r="W163" s="17">
        <f>IF(W80&gt;=3,10,IF(W80&gt;=2,7,IF(W80&gt;=1,4,0)))</f>
        <v>0</v>
      </c>
      <c r="X163" s="17">
        <f>IF(X80&gt;=25,15,IF(X80&gt;=18,12,IF(X80&gt;=12,9,IF(X80&gt;=6,6,IF(X80&gt;=4,3,0)))))</f>
        <v>0</v>
      </c>
      <c r="Y163" s="17">
        <f>IF(Y80="구성",15,0)</f>
        <v>0</v>
      </c>
      <c r="Z163" s="17">
        <f>IF(Z80&gt;=5,10,IF(Z80&gt;=4,8,IF(Z80&gt;=3,6,IF(Z80&gt;=2,4,IF(Z80&gt;=1,2,0)))))</f>
        <v>0</v>
      </c>
      <c r="AA163" s="35">
        <f>AA80</f>
        <v>0</v>
      </c>
      <c r="AB163" s="35">
        <f>AB80</f>
        <v>0</v>
      </c>
      <c r="AC163" s="35">
        <f>AC80</f>
        <v>0</v>
      </c>
      <c r="AD163" s="35">
        <f>AD80</f>
        <v>0</v>
      </c>
      <c r="AE163" s="35">
        <f>AE80</f>
        <v>0</v>
      </c>
      <c r="AF163" s="18">
        <f t="shared" si="6"/>
        <v>0</v>
      </c>
    </row>
    <row r="164" spans="1:32" x14ac:dyDescent="0.3">
      <c r="A164" s="21">
        <f>A81</f>
        <v>76</v>
      </c>
      <c r="B164" s="16">
        <f>B81</f>
        <v>0</v>
      </c>
      <c r="C164" s="16">
        <f>C81</f>
        <v>0</v>
      </c>
      <c r="D164" s="16">
        <f>D81</f>
        <v>0</v>
      </c>
      <c r="E164" s="198">
        <f t="shared" si="5"/>
        <v>0</v>
      </c>
      <c r="F164" s="17">
        <f>IF(F81="수립",10,0)</f>
        <v>0</v>
      </c>
      <c r="G164" s="17">
        <f>IF(G81&gt;=6,10,IF(G81=5,5,IF(G81&lt;=4,0)))</f>
        <v>0</v>
      </c>
      <c r="H164" s="17">
        <f>IF(H81&gt;=48,10,IF(H81&gt;=40,5,IF(H81&lt;40,0)))</f>
        <v>0</v>
      </c>
      <c r="I164" s="17">
        <f>IF(I81&gt;=40,10,IF(I81&gt;=25,8,IF(I81&gt;=15,5,IF(I81&gt;=8,3,0))))</f>
        <v>0</v>
      </c>
      <c r="J164" s="17">
        <f>IF(J81&gt;=700,10,IF(J81&gt;=600,8,IF(J81&gt;=500,6,IF(J81&gt;=400,4,IF(J81&gt;=200,2,0)))))</f>
        <v>0</v>
      </c>
      <c r="K164" s="17">
        <f>IF(K81&gt;=1,5,0)</f>
        <v>0</v>
      </c>
      <c r="L164" s="17">
        <f>IF(L81="실시",10,0)</f>
        <v>0</v>
      </c>
      <c r="M164" s="17">
        <f>IF(M81&gt;=8,5,IF(M81&gt;=4,3,IF(M81&gt;=1,1,0)))</f>
        <v>0</v>
      </c>
      <c r="N164" s="17">
        <f t="shared" si="4"/>
        <v>0</v>
      </c>
      <c r="O164" s="17">
        <f>IF(O81&gt;=1000,10,IF(O81&gt;=800,8,IF(O81&gt;=600,6,IF(O81&gt;=300,4,IF(O81&gt;=100,2,0)))))</f>
        <v>0</v>
      </c>
      <c r="P164" s="17">
        <f>IF(P81&gt;=15000,15,IF(P81&gt;=12000,12,IF(P81&gt;=8000,9,IF(P81&gt;=5000,6,IF(P81&gt;=2000,3,0)))))</f>
        <v>0</v>
      </c>
      <c r="Q164" s="17">
        <f>IF(Q81&gt;=8000,15,IF(Q81&gt;=6000,12,IF(Q81&gt;=4000,9,IF(Q81&gt;=2000,6,IF(Q81&gt;=1000,3,0)))))</f>
        <v>0</v>
      </c>
      <c r="R164" s="17">
        <f>IF(R81&gt;=7000,10,IF(R81&gt;=5000,8,IF(R81&gt;=3000,6,IF(R81&gt;=1000,4,IF(R81&gt;=500,2,0)))))</f>
        <v>0</v>
      </c>
      <c r="S164" s="17">
        <f>IF(S81&gt;=6000,10,IF(S81&gt;=4500,8,IF(S81&gt;=2500,6,IF(S81&gt;=1000,4,IF(S81&gt;=500,2,0)))))</f>
        <v>0</v>
      </c>
      <c r="T164" s="17">
        <f>IF(T81="실시",10,0)</f>
        <v>0</v>
      </c>
      <c r="U164" s="17">
        <f>IF(U81&gt;=16,15,IF(U81&gt;=11,12,IF(U81&gt;=6,9,IF(U81&gt;=1,6,0))))</f>
        <v>0</v>
      </c>
      <c r="V164" s="17">
        <f>IF(V81&gt;=60,15,IF(V81&gt;=40,12,IF(V81&gt;=20,9,IF(V81&gt;=1,6,0))))</f>
        <v>0</v>
      </c>
      <c r="W164" s="17">
        <f>IF(W81&gt;=3,10,IF(W81&gt;=2,7,IF(W81&gt;=1,4,0)))</f>
        <v>0</v>
      </c>
      <c r="X164" s="17">
        <f>IF(X81&gt;=25,15,IF(X81&gt;=18,12,IF(X81&gt;=12,9,IF(X81&gt;=6,6,IF(X81&gt;=4,3,0)))))</f>
        <v>0</v>
      </c>
      <c r="Y164" s="17">
        <f>IF(Y81="구성",15,0)</f>
        <v>0</v>
      </c>
      <c r="Z164" s="17">
        <f>IF(Z81&gt;=5,10,IF(Z81&gt;=4,8,IF(Z81&gt;=3,6,IF(Z81&gt;=2,4,IF(Z81&gt;=1,2,0)))))</f>
        <v>0</v>
      </c>
      <c r="AA164" s="35">
        <f>AA81</f>
        <v>0</v>
      </c>
      <c r="AB164" s="35">
        <f>AB81</f>
        <v>0</v>
      </c>
      <c r="AC164" s="35">
        <f>AC81</f>
        <v>0</v>
      </c>
      <c r="AD164" s="35">
        <f>AD81</f>
        <v>0</v>
      </c>
      <c r="AE164" s="35">
        <f>AE81</f>
        <v>0</v>
      </c>
      <c r="AF164" s="18">
        <f t="shared" si="6"/>
        <v>0</v>
      </c>
    </row>
    <row r="165" spans="1:32" x14ac:dyDescent="0.3">
      <c r="A165" s="21">
        <f>A82</f>
        <v>77</v>
      </c>
      <c r="B165" s="16">
        <f>B82</f>
        <v>0</v>
      </c>
      <c r="C165" s="16">
        <f>C82</f>
        <v>0</v>
      </c>
      <c r="D165" s="16">
        <f>D82</f>
        <v>0</v>
      </c>
      <c r="E165" s="198">
        <f t="shared" si="5"/>
        <v>0</v>
      </c>
      <c r="F165" s="17">
        <f>IF(F82="수립",10,0)</f>
        <v>0</v>
      </c>
      <c r="G165" s="17">
        <f>IF(G82&gt;=6,10,IF(G82=5,5,IF(G82&lt;=4,0)))</f>
        <v>0</v>
      </c>
      <c r="H165" s="17">
        <f>IF(H82&gt;=48,10,IF(H82&gt;=40,5,IF(H82&lt;40,0)))</f>
        <v>0</v>
      </c>
      <c r="I165" s="17">
        <f>IF(I82&gt;=40,10,IF(I82&gt;=25,8,IF(I82&gt;=15,5,IF(I82&gt;=8,3,0))))</f>
        <v>0</v>
      </c>
      <c r="J165" s="17">
        <f>IF(J82&gt;=700,10,IF(J82&gt;=600,8,IF(J82&gt;=500,6,IF(J82&gt;=400,4,IF(J82&gt;=200,2,0)))))</f>
        <v>0</v>
      </c>
      <c r="K165" s="17">
        <f>IF(K82&gt;=1,5,0)</f>
        <v>0</v>
      </c>
      <c r="L165" s="17">
        <f>IF(L82="실시",10,0)</f>
        <v>0</v>
      </c>
      <c r="M165" s="17">
        <f>IF(M82&gt;=8,5,IF(M82&gt;=4,3,IF(M82&gt;=1,1,0)))</f>
        <v>0</v>
      </c>
      <c r="N165" s="17">
        <f t="shared" si="4"/>
        <v>0</v>
      </c>
      <c r="O165" s="17">
        <f>IF(O82&gt;=1000,10,IF(O82&gt;=800,8,IF(O82&gt;=600,6,IF(O82&gt;=300,4,IF(O82&gt;=100,2,0)))))</f>
        <v>0</v>
      </c>
      <c r="P165" s="17">
        <f>IF(P82&gt;=15000,15,IF(P82&gt;=12000,12,IF(P82&gt;=8000,9,IF(P82&gt;=5000,6,IF(P82&gt;=2000,3,0)))))</f>
        <v>0</v>
      </c>
      <c r="Q165" s="17">
        <f>IF(Q82&gt;=8000,15,IF(Q82&gt;=6000,12,IF(Q82&gt;=4000,9,IF(Q82&gt;=2000,6,IF(Q82&gt;=1000,3,0)))))</f>
        <v>0</v>
      </c>
      <c r="R165" s="17">
        <f>IF(R82&gt;=7000,10,IF(R82&gt;=5000,8,IF(R82&gt;=3000,6,IF(R82&gt;=1000,4,IF(R82&gt;=500,2,0)))))</f>
        <v>0</v>
      </c>
      <c r="S165" s="17">
        <f>IF(S82&gt;=6000,10,IF(S82&gt;=4500,8,IF(S82&gt;=2500,6,IF(S82&gt;=1000,4,IF(S82&gt;=500,2,0)))))</f>
        <v>0</v>
      </c>
      <c r="T165" s="17">
        <f>IF(T82="실시",10,0)</f>
        <v>0</v>
      </c>
      <c r="U165" s="17">
        <f>IF(U82&gt;=16,15,IF(U82&gt;=11,12,IF(U82&gt;=6,9,IF(U82&gt;=1,6,0))))</f>
        <v>0</v>
      </c>
      <c r="V165" s="17">
        <f>IF(V82&gt;=60,15,IF(V82&gt;=40,12,IF(V82&gt;=20,9,IF(V82&gt;=1,6,0))))</f>
        <v>0</v>
      </c>
      <c r="W165" s="17">
        <f>IF(W82&gt;=3,10,IF(W82&gt;=2,7,IF(W82&gt;=1,4,0)))</f>
        <v>0</v>
      </c>
      <c r="X165" s="17">
        <f>IF(X82&gt;=25,15,IF(X82&gt;=18,12,IF(X82&gt;=12,9,IF(X82&gt;=6,6,IF(X82&gt;=4,3,0)))))</f>
        <v>0</v>
      </c>
      <c r="Y165" s="17">
        <f>IF(Y82="구성",15,0)</f>
        <v>0</v>
      </c>
      <c r="Z165" s="17">
        <f>IF(Z82&gt;=5,10,IF(Z82&gt;=4,8,IF(Z82&gt;=3,6,IF(Z82&gt;=2,4,IF(Z82&gt;=1,2,0)))))</f>
        <v>0</v>
      </c>
      <c r="AA165" s="35">
        <f>AA82</f>
        <v>0</v>
      </c>
      <c r="AB165" s="35">
        <f>AB82</f>
        <v>0</v>
      </c>
      <c r="AC165" s="35">
        <f>AC82</f>
        <v>0</v>
      </c>
      <c r="AD165" s="35">
        <f>AD82</f>
        <v>0</v>
      </c>
      <c r="AE165" s="35">
        <f>AE82</f>
        <v>0</v>
      </c>
      <c r="AF165" s="18">
        <f t="shared" si="6"/>
        <v>0</v>
      </c>
    </row>
    <row r="166" spans="1:32" x14ac:dyDescent="0.3">
      <c r="A166" s="21">
        <f>A83</f>
        <v>78</v>
      </c>
      <c r="B166" s="16">
        <f>B83</f>
        <v>0</v>
      </c>
      <c r="C166" s="16">
        <f>C83</f>
        <v>0</v>
      </c>
      <c r="D166" s="16">
        <f>D83</f>
        <v>0</v>
      </c>
      <c r="E166" s="198">
        <f t="shared" si="5"/>
        <v>0</v>
      </c>
      <c r="F166" s="17">
        <f>IF(F83="수립",10,0)</f>
        <v>0</v>
      </c>
      <c r="G166" s="17">
        <f>IF(G83&gt;=6,10,IF(G83=5,5,IF(G83&lt;=4,0)))</f>
        <v>0</v>
      </c>
      <c r="H166" s="17">
        <f>IF(H83&gt;=48,10,IF(H83&gt;=40,5,IF(H83&lt;40,0)))</f>
        <v>0</v>
      </c>
      <c r="I166" s="17">
        <f>IF(I83&gt;=40,10,IF(I83&gt;=25,8,IF(I83&gt;=15,5,IF(I83&gt;=8,3,0))))</f>
        <v>0</v>
      </c>
      <c r="J166" s="17">
        <f>IF(J83&gt;=700,10,IF(J83&gt;=600,8,IF(J83&gt;=500,6,IF(J83&gt;=400,4,IF(J83&gt;=200,2,0)))))</f>
        <v>0</v>
      </c>
      <c r="K166" s="17">
        <f>IF(K83&gt;=1,5,0)</f>
        <v>0</v>
      </c>
      <c r="L166" s="17">
        <f>IF(L83="실시",10,0)</f>
        <v>0</v>
      </c>
      <c r="M166" s="17">
        <f>IF(M83&gt;=8,5,IF(M83&gt;=4,3,IF(M83&gt;=1,1,0)))</f>
        <v>0</v>
      </c>
      <c r="N166" s="17">
        <f t="shared" si="4"/>
        <v>0</v>
      </c>
      <c r="O166" s="17">
        <f>IF(O83&gt;=1000,10,IF(O83&gt;=800,8,IF(O83&gt;=600,6,IF(O83&gt;=300,4,IF(O83&gt;=100,2,0)))))</f>
        <v>0</v>
      </c>
      <c r="P166" s="17">
        <f>IF(P83&gt;=15000,15,IF(P83&gt;=12000,12,IF(P83&gt;=8000,9,IF(P83&gt;=5000,6,IF(P83&gt;=2000,3,0)))))</f>
        <v>0</v>
      </c>
      <c r="Q166" s="17">
        <f>IF(Q83&gt;=8000,15,IF(Q83&gt;=6000,12,IF(Q83&gt;=4000,9,IF(Q83&gt;=2000,6,IF(Q83&gt;=1000,3,0)))))</f>
        <v>0</v>
      </c>
      <c r="R166" s="17">
        <f>IF(R83&gt;=7000,10,IF(R83&gt;=5000,8,IF(R83&gt;=3000,6,IF(R83&gt;=1000,4,IF(R83&gt;=500,2,0)))))</f>
        <v>0</v>
      </c>
      <c r="S166" s="17">
        <f>IF(S83&gt;=6000,10,IF(S83&gt;=4500,8,IF(S83&gt;=2500,6,IF(S83&gt;=1000,4,IF(S83&gt;=500,2,0)))))</f>
        <v>0</v>
      </c>
      <c r="T166" s="17">
        <f>IF(T83="실시",10,0)</f>
        <v>0</v>
      </c>
      <c r="U166" s="17">
        <f>IF(U83&gt;=16,15,IF(U83&gt;=11,12,IF(U83&gt;=6,9,IF(U83&gt;=1,6,0))))</f>
        <v>0</v>
      </c>
      <c r="V166" s="17">
        <f>IF(V83&gt;=60,15,IF(V83&gt;=40,12,IF(V83&gt;=20,9,IF(V83&gt;=1,6,0))))</f>
        <v>0</v>
      </c>
      <c r="W166" s="17">
        <f>IF(W83&gt;=3,10,IF(W83&gt;=2,7,IF(W83&gt;=1,4,0)))</f>
        <v>0</v>
      </c>
      <c r="X166" s="17">
        <f>IF(X83&gt;=25,15,IF(X83&gt;=18,12,IF(X83&gt;=12,9,IF(X83&gt;=6,6,IF(X83&gt;=4,3,0)))))</f>
        <v>0</v>
      </c>
      <c r="Y166" s="17">
        <f>IF(Y83="구성",15,0)</f>
        <v>0</v>
      </c>
      <c r="Z166" s="17">
        <f>IF(Z83&gt;=5,10,IF(Z83&gt;=4,8,IF(Z83&gt;=3,6,IF(Z83&gt;=2,4,IF(Z83&gt;=1,2,0)))))</f>
        <v>0</v>
      </c>
      <c r="AA166" s="35">
        <f>AA83</f>
        <v>0</v>
      </c>
      <c r="AB166" s="35">
        <f>AB83</f>
        <v>0</v>
      </c>
      <c r="AC166" s="35">
        <f>AC83</f>
        <v>0</v>
      </c>
      <c r="AD166" s="35">
        <f>AD83</f>
        <v>0</v>
      </c>
      <c r="AE166" s="35">
        <f>AE83</f>
        <v>0</v>
      </c>
      <c r="AF166" s="18">
        <f t="shared" si="6"/>
        <v>0</v>
      </c>
    </row>
    <row r="167" spans="1:32" x14ac:dyDescent="0.3">
      <c r="A167" s="21">
        <f>A84</f>
        <v>79</v>
      </c>
      <c r="B167" s="16">
        <f>B84</f>
        <v>0</v>
      </c>
      <c r="C167" s="16">
        <f>C84</f>
        <v>0</v>
      </c>
      <c r="D167" s="16">
        <f>D84</f>
        <v>0</v>
      </c>
      <c r="E167" s="198">
        <f t="shared" si="5"/>
        <v>0</v>
      </c>
      <c r="F167" s="17">
        <f>IF(F84="수립",10,0)</f>
        <v>0</v>
      </c>
      <c r="G167" s="17">
        <f>IF(G84&gt;=6,10,IF(G84=5,5,IF(G84&lt;=4,0)))</f>
        <v>0</v>
      </c>
      <c r="H167" s="17">
        <f>IF(H84&gt;=48,10,IF(H84&gt;=40,5,IF(H84&lt;40,0)))</f>
        <v>0</v>
      </c>
      <c r="I167" s="17">
        <f>IF(I84&gt;=40,10,IF(I84&gt;=25,8,IF(I84&gt;=15,5,IF(I84&gt;=8,3,0))))</f>
        <v>0</v>
      </c>
      <c r="J167" s="17">
        <f>IF(J84&gt;=700,10,IF(J84&gt;=600,8,IF(J84&gt;=500,6,IF(J84&gt;=400,4,IF(J84&gt;=200,2,0)))))</f>
        <v>0</v>
      </c>
      <c r="K167" s="17">
        <f>IF(K84&gt;=1,5,0)</f>
        <v>0</v>
      </c>
      <c r="L167" s="17">
        <f>IF(L84="실시",10,0)</f>
        <v>0</v>
      </c>
      <c r="M167" s="17">
        <f>IF(M84&gt;=8,5,IF(M84&gt;=4,3,IF(M84&gt;=1,1,0)))</f>
        <v>0</v>
      </c>
      <c r="N167" s="17">
        <f t="shared" si="4"/>
        <v>0</v>
      </c>
      <c r="O167" s="17">
        <f>IF(O84&gt;=1000,10,IF(O84&gt;=800,8,IF(O84&gt;=600,6,IF(O84&gt;=300,4,IF(O84&gt;=100,2,0)))))</f>
        <v>0</v>
      </c>
      <c r="P167" s="17">
        <f>IF(P84&gt;=15000,15,IF(P84&gt;=12000,12,IF(P84&gt;=8000,9,IF(P84&gt;=5000,6,IF(P84&gt;=2000,3,0)))))</f>
        <v>0</v>
      </c>
      <c r="Q167" s="17">
        <f>IF(Q84&gt;=8000,15,IF(Q84&gt;=6000,12,IF(Q84&gt;=4000,9,IF(Q84&gt;=2000,6,IF(Q84&gt;=1000,3,0)))))</f>
        <v>0</v>
      </c>
      <c r="R167" s="17">
        <f>IF(R84&gt;=7000,10,IF(R84&gt;=5000,8,IF(R84&gt;=3000,6,IF(R84&gt;=1000,4,IF(R84&gt;=500,2,0)))))</f>
        <v>0</v>
      </c>
      <c r="S167" s="17">
        <f>IF(S84&gt;=6000,10,IF(S84&gt;=4500,8,IF(S84&gt;=2500,6,IF(S84&gt;=1000,4,IF(S84&gt;=500,2,0)))))</f>
        <v>0</v>
      </c>
      <c r="T167" s="17">
        <f>IF(T84="실시",10,0)</f>
        <v>0</v>
      </c>
      <c r="U167" s="17">
        <f>IF(U84&gt;=16,15,IF(U84&gt;=11,12,IF(U84&gt;=6,9,IF(U84&gt;=1,6,0))))</f>
        <v>0</v>
      </c>
      <c r="V167" s="17">
        <f>IF(V84&gt;=60,15,IF(V84&gt;=40,12,IF(V84&gt;=20,9,IF(V84&gt;=1,6,0))))</f>
        <v>0</v>
      </c>
      <c r="W167" s="17">
        <f>IF(W84&gt;=3,10,IF(W84&gt;=2,7,IF(W84&gt;=1,4,0)))</f>
        <v>0</v>
      </c>
      <c r="X167" s="17">
        <f>IF(X84&gt;=25,15,IF(X84&gt;=18,12,IF(X84&gt;=12,9,IF(X84&gt;=6,6,IF(X84&gt;=4,3,0)))))</f>
        <v>0</v>
      </c>
      <c r="Y167" s="17">
        <f>IF(Y84="구성",15,0)</f>
        <v>0</v>
      </c>
      <c r="Z167" s="17">
        <f>IF(Z84&gt;=5,10,IF(Z84&gt;=4,8,IF(Z84&gt;=3,6,IF(Z84&gt;=2,4,IF(Z84&gt;=1,2,0)))))</f>
        <v>0</v>
      </c>
      <c r="AA167" s="35">
        <f>AA84</f>
        <v>0</v>
      </c>
      <c r="AB167" s="35">
        <f>AB84</f>
        <v>0</v>
      </c>
      <c r="AC167" s="35">
        <f>AC84</f>
        <v>0</v>
      </c>
      <c r="AD167" s="35">
        <f>AD84</f>
        <v>0</v>
      </c>
      <c r="AE167" s="35">
        <f>AE84</f>
        <v>0</v>
      </c>
      <c r="AF167" s="18">
        <f t="shared" si="6"/>
        <v>0</v>
      </c>
    </row>
    <row r="168" spans="1:32" x14ac:dyDescent="0.3">
      <c r="A168" s="21">
        <f>A85</f>
        <v>80</v>
      </c>
      <c r="B168" s="16">
        <f>B85</f>
        <v>0</v>
      </c>
      <c r="C168" s="16">
        <f>C85</f>
        <v>0</v>
      </c>
      <c r="D168" s="16">
        <f>D85</f>
        <v>0</v>
      </c>
      <c r="E168" s="198">
        <f t="shared" si="5"/>
        <v>0</v>
      </c>
      <c r="F168" s="17">
        <f>IF(F85="수립",10,0)</f>
        <v>0</v>
      </c>
      <c r="G168" s="17">
        <f>IF(G85&gt;=6,10,IF(G85=5,5,IF(G85&lt;=4,0)))</f>
        <v>0</v>
      </c>
      <c r="H168" s="17">
        <f>IF(H85&gt;=48,10,IF(H85&gt;=40,5,IF(H85&lt;40,0)))</f>
        <v>0</v>
      </c>
      <c r="I168" s="17">
        <f>IF(I85&gt;=40,10,IF(I85&gt;=25,8,IF(I85&gt;=15,5,IF(I85&gt;=8,3,0))))</f>
        <v>0</v>
      </c>
      <c r="J168" s="17">
        <f>IF(J85&gt;=700,10,IF(J85&gt;=600,8,IF(J85&gt;=500,6,IF(J85&gt;=400,4,IF(J85&gt;=200,2,0)))))</f>
        <v>0</v>
      </c>
      <c r="K168" s="17">
        <f>IF(K85&gt;=1,5,0)</f>
        <v>0</v>
      </c>
      <c r="L168" s="17">
        <f>IF(L85="실시",10,0)</f>
        <v>0</v>
      </c>
      <c r="M168" s="17">
        <f>IF(M85&gt;=8,5,IF(M85&gt;=4,3,IF(M85&gt;=1,1,0)))</f>
        <v>0</v>
      </c>
      <c r="N168" s="17">
        <f t="shared" si="4"/>
        <v>0</v>
      </c>
      <c r="O168" s="17">
        <f>IF(O85&gt;=1000,10,IF(O85&gt;=800,8,IF(O85&gt;=600,6,IF(O85&gt;=300,4,IF(O85&gt;=100,2,0)))))</f>
        <v>0</v>
      </c>
      <c r="P168" s="17">
        <f>IF(P85&gt;=15000,15,IF(P85&gt;=12000,12,IF(P85&gt;=8000,9,IF(P85&gt;=5000,6,IF(P85&gt;=2000,3,0)))))</f>
        <v>0</v>
      </c>
      <c r="Q168" s="17">
        <f>IF(Q85&gt;=8000,15,IF(Q85&gt;=6000,12,IF(Q85&gt;=4000,9,IF(Q85&gt;=2000,6,IF(Q85&gt;=1000,3,0)))))</f>
        <v>0</v>
      </c>
      <c r="R168" s="17">
        <f>IF(R85&gt;=7000,10,IF(R85&gt;=5000,8,IF(R85&gt;=3000,6,IF(R85&gt;=1000,4,IF(R85&gt;=500,2,0)))))</f>
        <v>0</v>
      </c>
      <c r="S168" s="17">
        <f>IF(S85&gt;=6000,10,IF(S85&gt;=4500,8,IF(S85&gt;=2500,6,IF(S85&gt;=1000,4,IF(S85&gt;=500,2,0)))))</f>
        <v>0</v>
      </c>
      <c r="T168" s="17">
        <f>IF(T85="실시",10,0)</f>
        <v>0</v>
      </c>
      <c r="U168" s="17">
        <f>IF(U85&gt;=16,15,IF(U85&gt;=11,12,IF(U85&gt;=6,9,IF(U85&gt;=1,6,0))))</f>
        <v>0</v>
      </c>
      <c r="V168" s="17">
        <f>IF(V85&gt;=60,15,IF(V85&gt;=40,12,IF(V85&gt;=20,9,IF(V85&gt;=1,6,0))))</f>
        <v>0</v>
      </c>
      <c r="W168" s="17">
        <f>IF(W85&gt;=3,10,IF(W85&gt;=2,7,IF(W85&gt;=1,4,0)))</f>
        <v>0</v>
      </c>
      <c r="X168" s="17">
        <f>IF(X85&gt;=25,15,IF(X85&gt;=18,12,IF(X85&gt;=12,9,IF(X85&gt;=6,6,IF(X85&gt;=4,3,0)))))</f>
        <v>0</v>
      </c>
      <c r="Y168" s="17">
        <f>IF(Y85="구성",15,0)</f>
        <v>0</v>
      </c>
      <c r="Z168" s="17">
        <f>IF(Z85&gt;=5,10,IF(Z85&gt;=4,8,IF(Z85&gt;=3,6,IF(Z85&gt;=2,4,IF(Z85&gt;=1,2,0)))))</f>
        <v>0</v>
      </c>
      <c r="AA168" s="35">
        <f>AA85</f>
        <v>0</v>
      </c>
      <c r="AB168" s="35">
        <f>AB85</f>
        <v>0</v>
      </c>
      <c r="AC168" s="35">
        <f>AC85</f>
        <v>0</v>
      </c>
      <c r="AD168" s="35">
        <f>AD85</f>
        <v>0</v>
      </c>
      <c r="AE168" s="35">
        <f>AE85</f>
        <v>0</v>
      </c>
      <c r="AF168" s="18">
        <f t="shared" si="6"/>
        <v>0</v>
      </c>
    </row>
    <row r="194" spans="12:13" hidden="1" x14ac:dyDescent="0.3"/>
    <row r="195" spans="12:13" hidden="1" x14ac:dyDescent="0.3"/>
    <row r="196" spans="12:13" hidden="1" x14ac:dyDescent="0.3"/>
    <row r="197" spans="12:13" hidden="1" x14ac:dyDescent="0.3">
      <c r="L197" s="43" t="s">
        <v>34</v>
      </c>
      <c r="M197" s="44" t="s">
        <v>35</v>
      </c>
    </row>
    <row r="198" spans="12:13" hidden="1" x14ac:dyDescent="0.3">
      <c r="L198" s="45" t="s">
        <v>37</v>
      </c>
      <c r="M198" s="46">
        <v>5</v>
      </c>
    </row>
    <row r="199" spans="12:13" hidden="1" x14ac:dyDescent="0.3">
      <c r="L199" s="45" t="s">
        <v>38</v>
      </c>
      <c r="M199" s="46">
        <v>3</v>
      </c>
    </row>
    <row r="200" spans="12:13" hidden="1" x14ac:dyDescent="0.3">
      <c r="L200" s="45" t="s">
        <v>36</v>
      </c>
      <c r="M200" s="46">
        <v>0</v>
      </c>
    </row>
    <row r="201" spans="12:13" hidden="1" x14ac:dyDescent="0.3"/>
    <row r="202" spans="12:13" hidden="1" x14ac:dyDescent="0.3"/>
    <row r="203" spans="12:13" hidden="1" x14ac:dyDescent="0.3"/>
  </sheetData>
  <mergeCells count="7">
    <mergeCell ref="A86:AE88"/>
    <mergeCell ref="AF86:AF88"/>
    <mergeCell ref="A5:D5"/>
    <mergeCell ref="A1:Z2"/>
    <mergeCell ref="F3:Z3"/>
    <mergeCell ref="AA3:AE3"/>
    <mergeCell ref="A3:E3"/>
  </mergeCells>
  <phoneticPr fontId="12" type="noConversion"/>
  <dataValidations count="8">
    <dataValidation type="list" allowBlank="1" showInputMessage="1" showErrorMessage="1" sqref="L197">
      <formula1>"기준"</formula1>
    </dataValidation>
    <dataValidation type="list" allowBlank="1" showInputMessage="1" showErrorMessage="1" sqref="L198:L200">
      <formula1>$L$198:$L$200</formula1>
    </dataValidation>
    <dataValidation type="list" allowBlank="1" showInputMessage="1" showErrorMessage="1" sqref="Y6:Y85">
      <formula1>"구성,미구성"</formula1>
    </dataValidation>
    <dataValidation type="list" allowBlank="1" showInputMessage="1" showErrorMessage="1" sqref="T6:T85">
      <formula1>"실시,실시안함"</formula1>
    </dataValidation>
    <dataValidation type="list" allowBlank="1" showInputMessage="1" showErrorMessage="1" sqref="L6:L85">
      <formula1>"실시,미실시"</formula1>
    </dataValidation>
    <dataValidation type="list" allowBlank="1" showInputMessage="1" showErrorMessage="1" sqref="F6:F85">
      <formula1>"수립,미수립"</formula1>
    </dataValidation>
    <dataValidation type="list" allowBlank="1" showInputMessage="1" showErrorMessage="1" sqref="E6:E85">
      <formula1>$AH$9:$AH$10</formula1>
    </dataValidation>
    <dataValidation type="list" allowBlank="1" showInputMessage="1" showErrorMessage="1" sqref="N6:N85">
      <formula1>$AK$9:$AK$11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H778"/>
  <sheetViews>
    <sheetView zoomScale="85" zoomScaleNormal="85" workbookViewId="0">
      <pane ySplit="7" topLeftCell="A8" activePane="bottomLeft" state="frozen"/>
      <selection pane="bottomLeft" sqref="A1:Y2"/>
    </sheetView>
  </sheetViews>
  <sheetFormatPr defaultRowHeight="16.5" x14ac:dyDescent="0.3"/>
  <cols>
    <col min="1" max="1" width="5.75" style="20" customWidth="1"/>
    <col min="2" max="2" width="7.875" style="11" customWidth="1"/>
    <col min="3" max="3" width="24.625" style="20" customWidth="1"/>
    <col min="4" max="4" width="17.125" style="11" customWidth="1"/>
    <col min="5" max="5" width="18.25" style="11" customWidth="1"/>
    <col min="6" max="6" width="31.75" style="11" customWidth="1"/>
    <col min="7" max="7" width="23.625" style="11" bestFit="1" customWidth="1"/>
    <col min="8" max="8" width="25.875" style="11" customWidth="1"/>
    <col min="9" max="9" width="33.25" style="11" customWidth="1"/>
    <col min="10" max="10" width="31.5" style="11" customWidth="1"/>
    <col min="11" max="12" width="31.375" style="11" customWidth="1"/>
    <col min="13" max="13" width="25.125" style="11" customWidth="1"/>
    <col min="14" max="14" width="28.75" style="11" customWidth="1"/>
    <col min="15" max="15" width="33.875" style="11" customWidth="1"/>
    <col min="16" max="16" width="35.625" style="11" customWidth="1"/>
    <col min="17" max="17" width="35.25" style="11" customWidth="1"/>
    <col min="18" max="18" width="35.125" style="11" customWidth="1"/>
    <col min="19" max="19" width="35" style="11" customWidth="1"/>
    <col min="20" max="20" width="26.5" style="11" bestFit="1" customWidth="1"/>
    <col min="21" max="21" width="27.75" style="11" customWidth="1"/>
    <col min="22" max="22" width="26.875" style="11" bestFit="1" customWidth="1"/>
    <col min="23" max="23" width="28.875" style="11" customWidth="1"/>
    <col min="24" max="24" width="26.25" style="11" bestFit="1" customWidth="1"/>
    <col min="25" max="25" width="25.375" style="11" customWidth="1"/>
    <col min="26" max="26" width="26.25" style="11" customWidth="1"/>
    <col min="27" max="27" width="23.125" style="11" customWidth="1"/>
    <col min="28" max="28" width="23.75" style="11" customWidth="1"/>
    <col min="29" max="29" width="26.625" style="11" customWidth="1"/>
    <col min="30" max="30" width="26.875" style="11" customWidth="1"/>
    <col min="31" max="33" width="9" style="11"/>
    <col min="34" max="34" width="0" style="11" hidden="1" customWidth="1"/>
    <col min="35" max="35" width="9" style="11"/>
    <col min="36" max="36" width="0" style="11" hidden="1" customWidth="1"/>
    <col min="37" max="16384" width="9" style="11"/>
  </cols>
  <sheetData>
    <row r="1" spans="1:16362" s="12" customFormat="1" ht="15.75" customHeight="1" x14ac:dyDescent="0.3">
      <c r="A1" s="275" t="s">
        <v>104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6"/>
      <c r="AA1" s="26"/>
      <c r="AB1" s="26"/>
      <c r="AC1" s="26"/>
      <c r="AD1" s="26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  <c r="XDL1" s="11"/>
      <c r="XDM1" s="11"/>
      <c r="XDN1" s="11"/>
      <c r="XDO1" s="11"/>
      <c r="XDP1" s="11"/>
      <c r="XDQ1" s="11"/>
      <c r="XDR1" s="11"/>
      <c r="XDS1" s="11"/>
      <c r="XDT1" s="11"/>
      <c r="XDU1" s="11"/>
      <c r="XDV1" s="11"/>
      <c r="XDW1" s="11"/>
      <c r="XDX1" s="11"/>
      <c r="XDY1" s="11"/>
      <c r="XDZ1" s="11"/>
      <c r="XEA1" s="11"/>
      <c r="XEB1" s="11"/>
      <c r="XEC1" s="11"/>
      <c r="XED1" s="11"/>
      <c r="XEE1" s="11"/>
      <c r="XEF1" s="11"/>
      <c r="XEG1" s="11"/>
      <c r="XEH1" s="11"/>
    </row>
    <row r="2" spans="1:16362" s="12" customFormat="1" ht="105" customHeight="1" thickBo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6"/>
      <c r="AA2" s="26"/>
      <c r="AB2" s="26"/>
      <c r="AC2" s="26"/>
      <c r="AD2" s="26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</row>
    <row r="3" spans="1:16362" s="24" customFormat="1" ht="41.25" customHeight="1" thickBot="1" x14ac:dyDescent="0.35">
      <c r="A3" s="363" t="s">
        <v>109</v>
      </c>
      <c r="B3" s="364"/>
      <c r="C3" s="364"/>
      <c r="D3" s="364"/>
      <c r="E3" s="365"/>
      <c r="F3" s="279" t="s">
        <v>13</v>
      </c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1" t="s">
        <v>15</v>
      </c>
      <c r="AA3" s="280"/>
      <c r="AB3" s="280"/>
      <c r="AC3" s="280"/>
      <c r="AD3" s="282"/>
    </row>
    <row r="4" spans="1:16362" s="13" customFormat="1" ht="41.25" customHeight="1" x14ac:dyDescent="0.3">
      <c r="A4" s="325" t="s">
        <v>29</v>
      </c>
      <c r="B4" s="326" t="s">
        <v>30</v>
      </c>
      <c r="C4" s="326" t="s">
        <v>31</v>
      </c>
      <c r="D4" s="326" t="s">
        <v>32</v>
      </c>
      <c r="E4" s="327" t="s">
        <v>93</v>
      </c>
      <c r="F4" s="305" t="s">
        <v>71</v>
      </c>
      <c r="G4" s="41" t="s">
        <v>72</v>
      </c>
      <c r="H4" s="40" t="s">
        <v>44</v>
      </c>
      <c r="I4" s="40" t="s">
        <v>45</v>
      </c>
      <c r="J4" s="40" t="s">
        <v>20</v>
      </c>
      <c r="K4" s="41" t="s">
        <v>46</v>
      </c>
      <c r="L4" s="41" t="s">
        <v>73</v>
      </c>
      <c r="M4" s="41" t="s">
        <v>74</v>
      </c>
      <c r="N4" s="41" t="s">
        <v>77</v>
      </c>
      <c r="O4" s="41" t="s">
        <v>47</v>
      </c>
      <c r="P4" s="40" t="s">
        <v>48</v>
      </c>
      <c r="Q4" s="40" t="s">
        <v>49</v>
      </c>
      <c r="R4" s="40" t="s">
        <v>50</v>
      </c>
      <c r="S4" s="40" t="s">
        <v>26</v>
      </c>
      <c r="T4" s="40" t="s">
        <v>51</v>
      </c>
      <c r="U4" s="40" t="s">
        <v>52</v>
      </c>
      <c r="V4" s="40" t="s">
        <v>53</v>
      </c>
      <c r="W4" s="41" t="s">
        <v>54</v>
      </c>
      <c r="X4" s="41" t="s">
        <v>75</v>
      </c>
      <c r="Y4" s="40" t="s">
        <v>76</v>
      </c>
      <c r="Z4" s="27" t="s">
        <v>81</v>
      </c>
      <c r="AA4" s="38" t="s">
        <v>39</v>
      </c>
      <c r="AB4" s="38" t="s">
        <v>42</v>
      </c>
      <c r="AC4" s="38" t="s">
        <v>40</v>
      </c>
      <c r="AD4" s="38" t="s">
        <v>55</v>
      </c>
    </row>
    <row r="5" spans="1:16362" ht="83.25" customHeight="1" x14ac:dyDescent="0.3">
      <c r="A5" s="328" t="s">
        <v>33</v>
      </c>
      <c r="B5" s="274"/>
      <c r="C5" s="274"/>
      <c r="D5" s="274"/>
      <c r="E5" s="329"/>
      <c r="F5" s="306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22"/>
      <c r="Z5" s="28"/>
      <c r="AA5" s="51"/>
      <c r="AB5" s="30"/>
      <c r="AC5" s="47"/>
      <c r="AD5" s="31"/>
    </row>
    <row r="6" spans="1:16362" ht="16.5" customHeight="1" x14ac:dyDescent="0.3">
      <c r="A6" s="330">
        <v>1</v>
      </c>
      <c r="B6" s="355"/>
      <c r="C6" s="144"/>
      <c r="D6" s="144"/>
      <c r="E6" s="298"/>
      <c r="F6" s="307"/>
      <c r="G6" s="56"/>
      <c r="H6" s="57"/>
      <c r="I6" s="57"/>
      <c r="J6" s="58"/>
      <c r="K6" s="57"/>
      <c r="L6" s="54"/>
      <c r="M6" s="59"/>
      <c r="N6" s="54"/>
      <c r="O6" s="57"/>
      <c r="P6" s="57"/>
      <c r="Q6" s="57"/>
      <c r="R6" s="57"/>
      <c r="S6" s="22"/>
      <c r="T6" s="60"/>
      <c r="U6" s="61"/>
      <c r="V6" s="61"/>
      <c r="W6" s="58"/>
      <c r="X6" s="62"/>
      <c r="Y6" s="55"/>
      <c r="Z6" s="32"/>
      <c r="AA6" s="33"/>
      <c r="AB6" s="33"/>
      <c r="AC6" s="48"/>
      <c r="AD6" s="34"/>
    </row>
    <row r="7" spans="1:16362" ht="16.5" customHeight="1" x14ac:dyDescent="0.3">
      <c r="A7" s="330">
        <v>2</v>
      </c>
      <c r="B7" s="289"/>
      <c r="C7" s="67"/>
      <c r="D7" s="67"/>
      <c r="E7" s="298"/>
      <c r="F7" s="308"/>
      <c r="G7" s="63"/>
      <c r="H7" s="64"/>
      <c r="I7" s="64"/>
      <c r="J7" s="65"/>
      <c r="K7" s="64"/>
      <c r="L7" s="66"/>
      <c r="M7" s="67"/>
      <c r="N7" s="66"/>
      <c r="O7" s="64"/>
      <c r="P7" s="64"/>
      <c r="Q7" s="64"/>
      <c r="R7" s="64"/>
      <c r="S7" s="68"/>
      <c r="T7" s="69"/>
      <c r="U7" s="70"/>
      <c r="V7" s="70"/>
      <c r="W7" s="65"/>
      <c r="X7" s="71"/>
      <c r="Y7" s="72"/>
      <c r="Z7" s="73"/>
      <c r="AA7" s="74"/>
      <c r="AB7" s="74"/>
      <c r="AC7" s="75"/>
      <c r="AD7" s="76"/>
    </row>
    <row r="8" spans="1:16362" ht="16.5" customHeight="1" x14ac:dyDescent="0.3">
      <c r="A8" s="330">
        <v>3</v>
      </c>
      <c r="B8" s="290"/>
      <c r="C8" s="174"/>
      <c r="D8" s="174"/>
      <c r="E8" s="300"/>
      <c r="F8" s="309"/>
      <c r="G8" s="77"/>
      <c r="H8" s="78"/>
      <c r="I8" s="78"/>
      <c r="J8" s="79"/>
      <c r="K8" s="78"/>
      <c r="L8" s="80"/>
      <c r="M8" s="81"/>
      <c r="N8" s="80"/>
      <c r="O8" s="78"/>
      <c r="P8" s="78"/>
      <c r="Q8" s="78"/>
      <c r="R8" s="82"/>
      <c r="S8" s="83"/>
      <c r="T8" s="84"/>
      <c r="U8" s="85"/>
      <c r="V8" s="86"/>
      <c r="W8" s="87"/>
      <c r="X8" s="88"/>
      <c r="Y8" s="82"/>
      <c r="Z8" s="89"/>
      <c r="AA8" s="90"/>
      <c r="AB8" s="90"/>
      <c r="AC8" s="91"/>
      <c r="AD8" s="92"/>
      <c r="AH8" s="337" t="s">
        <v>96</v>
      </c>
      <c r="AJ8" s="11" t="s">
        <v>84</v>
      </c>
    </row>
    <row r="9" spans="1:16362" ht="16.5" customHeight="1" x14ac:dyDescent="0.3">
      <c r="A9" s="330">
        <v>4</v>
      </c>
      <c r="B9" s="289"/>
      <c r="C9" s="67"/>
      <c r="D9" s="67"/>
      <c r="E9" s="298"/>
      <c r="F9" s="308"/>
      <c r="G9" s="63"/>
      <c r="H9" s="64"/>
      <c r="I9" s="64"/>
      <c r="J9" s="65"/>
      <c r="K9" s="64"/>
      <c r="L9" s="66"/>
      <c r="M9" s="81"/>
      <c r="N9" s="66"/>
      <c r="O9" s="64"/>
      <c r="P9" s="64"/>
      <c r="Q9" s="64"/>
      <c r="R9" s="64"/>
      <c r="S9" s="68"/>
      <c r="T9" s="69"/>
      <c r="U9" s="70"/>
      <c r="V9" s="70"/>
      <c r="W9" s="65"/>
      <c r="X9" s="71"/>
      <c r="Y9" s="72"/>
      <c r="Z9" s="73"/>
      <c r="AA9" s="74"/>
      <c r="AB9" s="74"/>
      <c r="AC9" s="91"/>
      <c r="AD9" s="76"/>
      <c r="AH9" s="337" t="s">
        <v>97</v>
      </c>
      <c r="AJ9" s="11" t="s">
        <v>82</v>
      </c>
    </row>
    <row r="10" spans="1:16362" ht="16.5" customHeight="1" x14ac:dyDescent="0.3">
      <c r="A10" s="330">
        <v>5</v>
      </c>
      <c r="B10" s="289"/>
      <c r="C10" s="67"/>
      <c r="D10" s="67"/>
      <c r="E10" s="298"/>
      <c r="F10" s="308"/>
      <c r="G10" s="63"/>
      <c r="H10" s="64"/>
      <c r="I10" s="64"/>
      <c r="J10" s="65"/>
      <c r="K10" s="64"/>
      <c r="L10" s="66"/>
      <c r="M10" s="81"/>
      <c r="N10" s="66"/>
      <c r="O10" s="64"/>
      <c r="P10" s="64"/>
      <c r="Q10" s="64"/>
      <c r="R10" s="64"/>
      <c r="S10" s="68"/>
      <c r="T10" s="69"/>
      <c r="U10" s="70"/>
      <c r="V10" s="70"/>
      <c r="W10" s="65"/>
      <c r="X10" s="71"/>
      <c r="Y10" s="72"/>
      <c r="Z10" s="73"/>
      <c r="AA10" s="74"/>
      <c r="AB10" s="74"/>
      <c r="AC10" s="91"/>
      <c r="AD10" s="76"/>
      <c r="AH10" s="337" t="s">
        <v>98</v>
      </c>
      <c r="AJ10" s="11" t="s">
        <v>86</v>
      </c>
    </row>
    <row r="11" spans="1:16362" ht="16.5" customHeight="1" x14ac:dyDescent="0.3">
      <c r="A11" s="330">
        <v>6</v>
      </c>
      <c r="B11" s="289"/>
      <c r="C11" s="67"/>
      <c r="D11" s="67"/>
      <c r="E11" s="298"/>
      <c r="F11" s="308"/>
      <c r="G11" s="63"/>
      <c r="H11" s="64"/>
      <c r="I11" s="64"/>
      <c r="J11" s="65"/>
      <c r="K11" s="64"/>
      <c r="L11" s="66"/>
      <c r="M11" s="81"/>
      <c r="N11" s="66"/>
      <c r="O11" s="64"/>
      <c r="P11" s="64"/>
      <c r="Q11" s="64"/>
      <c r="R11" s="64"/>
      <c r="S11" s="68"/>
      <c r="T11" s="69"/>
      <c r="U11" s="70"/>
      <c r="V11" s="70"/>
      <c r="W11" s="65"/>
      <c r="X11" s="63"/>
      <c r="Y11" s="93"/>
      <c r="Z11" s="73"/>
      <c r="AA11" s="74"/>
      <c r="AB11" s="74"/>
      <c r="AC11" s="91"/>
      <c r="AD11" s="76"/>
      <c r="AH11" s="337" t="s">
        <v>99</v>
      </c>
      <c r="AJ11" s="11" t="s">
        <v>85</v>
      </c>
    </row>
    <row r="12" spans="1:16362" ht="16.5" customHeight="1" x14ac:dyDescent="0.3">
      <c r="A12" s="330">
        <v>7</v>
      </c>
      <c r="B12" s="290"/>
      <c r="C12" s="174"/>
      <c r="D12" s="174"/>
      <c r="E12" s="300"/>
      <c r="F12" s="309"/>
      <c r="G12" s="77"/>
      <c r="H12" s="78"/>
      <c r="I12" s="78"/>
      <c r="J12" s="79"/>
      <c r="K12" s="78"/>
      <c r="L12" s="80"/>
      <c r="M12" s="81"/>
      <c r="N12" s="80"/>
      <c r="O12" s="78"/>
      <c r="P12" s="78"/>
      <c r="Q12" s="78"/>
      <c r="R12" s="82"/>
      <c r="S12" s="83"/>
      <c r="T12" s="94"/>
      <c r="U12" s="85"/>
      <c r="V12" s="95"/>
      <c r="W12" s="78"/>
      <c r="X12" s="88"/>
      <c r="Y12" s="82"/>
      <c r="Z12" s="89"/>
      <c r="AA12" s="90"/>
      <c r="AB12" s="90"/>
      <c r="AC12" s="91"/>
      <c r="AD12" s="92"/>
      <c r="AH12" s="337" t="s">
        <v>100</v>
      </c>
      <c r="AJ12" s="11" t="s">
        <v>88</v>
      </c>
    </row>
    <row r="13" spans="1:16362" ht="16.5" customHeight="1" x14ac:dyDescent="0.3">
      <c r="A13" s="330">
        <v>8</v>
      </c>
      <c r="B13" s="289"/>
      <c r="C13" s="288"/>
      <c r="D13" s="67"/>
      <c r="E13" s="298"/>
      <c r="F13" s="308"/>
      <c r="G13" s="63"/>
      <c r="H13" s="64"/>
      <c r="I13" s="64"/>
      <c r="J13" s="65"/>
      <c r="K13" s="64"/>
      <c r="L13" s="66"/>
      <c r="M13" s="81"/>
      <c r="N13" s="66"/>
      <c r="O13" s="64"/>
      <c r="P13" s="64"/>
      <c r="Q13" s="64"/>
      <c r="R13" s="64"/>
      <c r="S13" s="68"/>
      <c r="T13" s="69"/>
      <c r="U13" s="70"/>
      <c r="V13" s="70"/>
      <c r="W13" s="65"/>
      <c r="X13" s="71"/>
      <c r="Y13" s="72"/>
      <c r="Z13" s="73"/>
      <c r="AA13" s="74"/>
      <c r="AB13" s="74"/>
      <c r="AC13" s="91"/>
      <c r="AD13" s="76"/>
      <c r="AJ13" s="11" t="s">
        <v>87</v>
      </c>
    </row>
    <row r="14" spans="1:16362" ht="16.5" customHeight="1" x14ac:dyDescent="0.3">
      <c r="A14" s="330">
        <v>9</v>
      </c>
      <c r="B14" s="289"/>
      <c r="C14" s="67"/>
      <c r="D14" s="67"/>
      <c r="E14" s="298"/>
      <c r="F14" s="308"/>
      <c r="G14" s="63"/>
      <c r="H14" s="64"/>
      <c r="I14" s="64"/>
      <c r="J14" s="65"/>
      <c r="K14" s="64"/>
      <c r="L14" s="66"/>
      <c r="M14" s="81"/>
      <c r="N14" s="66"/>
      <c r="O14" s="64"/>
      <c r="P14" s="64"/>
      <c r="Q14" s="64"/>
      <c r="R14" s="64"/>
      <c r="S14" s="68"/>
      <c r="T14" s="69"/>
      <c r="U14" s="70"/>
      <c r="V14" s="70"/>
      <c r="W14" s="69"/>
      <c r="X14" s="71"/>
      <c r="Y14" s="72"/>
      <c r="Z14" s="73"/>
      <c r="AA14" s="74"/>
      <c r="AB14" s="74"/>
      <c r="AC14" s="91"/>
      <c r="AD14" s="76"/>
    </row>
    <row r="15" spans="1:16362" ht="16.5" customHeight="1" x14ac:dyDescent="0.3">
      <c r="A15" s="330">
        <v>10</v>
      </c>
      <c r="B15" s="288"/>
      <c r="C15" s="59"/>
      <c r="D15" s="59"/>
      <c r="E15" s="299"/>
      <c r="F15" s="310"/>
      <c r="G15" s="97"/>
      <c r="H15" s="98"/>
      <c r="I15" s="57"/>
      <c r="J15" s="99"/>
      <c r="K15" s="57"/>
      <c r="L15" s="100"/>
      <c r="M15" s="46"/>
      <c r="N15" s="100"/>
      <c r="O15" s="57"/>
      <c r="P15" s="57"/>
      <c r="Q15" s="98"/>
      <c r="R15" s="101"/>
      <c r="S15" s="102"/>
      <c r="T15" s="60"/>
      <c r="U15" s="61"/>
      <c r="V15" s="61"/>
      <c r="W15" s="60"/>
      <c r="X15" s="97"/>
      <c r="Y15" s="99"/>
      <c r="Z15" s="103"/>
      <c r="AA15" s="104"/>
      <c r="AB15" s="104"/>
      <c r="AC15" s="91"/>
      <c r="AD15" s="105"/>
    </row>
    <row r="16" spans="1:16362" ht="16.5" customHeight="1" x14ac:dyDescent="0.3">
      <c r="A16" s="330">
        <v>11</v>
      </c>
      <c r="B16" s="289"/>
      <c r="C16" s="67"/>
      <c r="D16" s="67"/>
      <c r="E16" s="298"/>
      <c r="F16" s="308"/>
      <c r="G16" s="63"/>
      <c r="H16" s="64"/>
      <c r="I16" s="64"/>
      <c r="J16" s="65"/>
      <c r="K16" s="64"/>
      <c r="L16" s="66"/>
      <c r="M16" s="81"/>
      <c r="N16" s="66"/>
      <c r="O16" s="64"/>
      <c r="P16" s="64"/>
      <c r="Q16" s="64"/>
      <c r="R16" s="64"/>
      <c r="S16" s="68"/>
      <c r="T16" s="69"/>
      <c r="U16" s="70"/>
      <c r="V16" s="70"/>
      <c r="W16" s="69"/>
      <c r="X16" s="71"/>
      <c r="Y16" s="72"/>
      <c r="Z16" s="73"/>
      <c r="AA16" s="74"/>
      <c r="AB16" s="74"/>
      <c r="AC16" s="91"/>
      <c r="AD16" s="76"/>
    </row>
    <row r="17" spans="1:30" ht="16.5" customHeight="1" x14ac:dyDescent="0.3">
      <c r="A17" s="330">
        <v>12</v>
      </c>
      <c r="B17" s="289"/>
      <c r="C17" s="67"/>
      <c r="D17" s="67"/>
      <c r="E17" s="298"/>
      <c r="F17" s="308"/>
      <c r="G17" s="63"/>
      <c r="H17" s="64"/>
      <c r="I17" s="64"/>
      <c r="J17" s="65"/>
      <c r="K17" s="64"/>
      <c r="L17" s="66"/>
      <c r="M17" s="81"/>
      <c r="N17" s="66"/>
      <c r="O17" s="64"/>
      <c r="P17" s="64"/>
      <c r="Q17" s="64"/>
      <c r="R17" s="64"/>
      <c r="S17" s="68"/>
      <c r="T17" s="69"/>
      <c r="U17" s="70"/>
      <c r="V17" s="70"/>
      <c r="W17" s="69"/>
      <c r="X17" s="71"/>
      <c r="Y17" s="72"/>
      <c r="Z17" s="73"/>
      <c r="AA17" s="74"/>
      <c r="AB17" s="74"/>
      <c r="AC17" s="91"/>
      <c r="AD17" s="76"/>
    </row>
    <row r="18" spans="1:30" ht="16.5" customHeight="1" x14ac:dyDescent="0.3">
      <c r="A18" s="330">
        <v>13</v>
      </c>
      <c r="B18" s="289"/>
      <c r="C18" s="67"/>
      <c r="D18" s="67"/>
      <c r="E18" s="298"/>
      <c r="F18" s="308"/>
      <c r="G18" s="63"/>
      <c r="H18" s="64"/>
      <c r="I18" s="64"/>
      <c r="J18" s="65"/>
      <c r="K18" s="64"/>
      <c r="L18" s="66"/>
      <c r="M18" s="81"/>
      <c r="N18" s="66"/>
      <c r="O18" s="64"/>
      <c r="P18" s="64"/>
      <c r="Q18" s="64"/>
      <c r="R18" s="64"/>
      <c r="S18" s="68"/>
      <c r="T18" s="69"/>
      <c r="U18" s="70"/>
      <c r="V18" s="70"/>
      <c r="W18" s="69"/>
      <c r="X18" s="71"/>
      <c r="Y18" s="72"/>
      <c r="Z18" s="73"/>
      <c r="AA18" s="74"/>
      <c r="AB18" s="74"/>
      <c r="AC18" s="91"/>
      <c r="AD18" s="76"/>
    </row>
    <row r="19" spans="1:30" ht="16.5" customHeight="1" x14ac:dyDescent="0.3">
      <c r="A19" s="330">
        <v>14</v>
      </c>
      <c r="B19" s="180"/>
      <c r="C19" s="174"/>
      <c r="D19" s="174"/>
      <c r="E19" s="300"/>
      <c r="F19" s="309"/>
      <c r="G19" s="77"/>
      <c r="H19" s="78"/>
      <c r="I19" s="78"/>
      <c r="J19" s="79"/>
      <c r="K19" s="78"/>
      <c r="L19" s="80"/>
      <c r="M19" s="81"/>
      <c r="N19" s="80"/>
      <c r="O19" s="78"/>
      <c r="P19" s="78"/>
      <c r="Q19" s="78"/>
      <c r="R19" s="82"/>
      <c r="S19" s="83"/>
      <c r="T19" s="94"/>
      <c r="U19" s="85"/>
      <c r="V19" s="95"/>
      <c r="W19" s="78"/>
      <c r="X19" s="88"/>
      <c r="Y19" s="82"/>
      <c r="Z19" s="89"/>
      <c r="AA19" s="90"/>
      <c r="AB19" s="90"/>
      <c r="AC19" s="91"/>
      <c r="AD19" s="92"/>
    </row>
    <row r="20" spans="1:30" ht="16.5" customHeight="1" x14ac:dyDescent="0.3">
      <c r="A20" s="330">
        <v>15</v>
      </c>
      <c r="B20" s="289"/>
      <c r="C20" s="67"/>
      <c r="D20" s="67"/>
      <c r="E20" s="298"/>
      <c r="F20" s="308"/>
      <c r="G20" s="63"/>
      <c r="H20" s="64"/>
      <c r="I20" s="64"/>
      <c r="J20" s="65"/>
      <c r="K20" s="64"/>
      <c r="L20" s="66"/>
      <c r="M20" s="81"/>
      <c r="N20" s="66"/>
      <c r="O20" s="64"/>
      <c r="P20" s="64"/>
      <c r="Q20" s="64"/>
      <c r="R20" s="64"/>
      <c r="S20" s="68"/>
      <c r="T20" s="69"/>
      <c r="U20" s="106"/>
      <c r="V20" s="106"/>
      <c r="W20" s="69"/>
      <c r="X20" s="71"/>
      <c r="Y20" s="72"/>
      <c r="Z20" s="73"/>
      <c r="AA20" s="74"/>
      <c r="AB20" s="74"/>
      <c r="AC20" s="91"/>
      <c r="AD20" s="76"/>
    </row>
    <row r="21" spans="1:30" ht="16.5" customHeight="1" x14ac:dyDescent="0.3">
      <c r="A21" s="330">
        <v>16</v>
      </c>
      <c r="B21" s="289"/>
      <c r="C21" s="67"/>
      <c r="D21" s="67"/>
      <c r="E21" s="298"/>
      <c r="F21" s="308"/>
      <c r="G21" s="63"/>
      <c r="H21" s="64"/>
      <c r="I21" s="64"/>
      <c r="J21" s="65"/>
      <c r="K21" s="64"/>
      <c r="L21" s="66"/>
      <c r="M21" s="81"/>
      <c r="N21" s="66"/>
      <c r="O21" s="64"/>
      <c r="P21" s="64"/>
      <c r="Q21" s="64"/>
      <c r="R21" s="64"/>
      <c r="S21" s="68"/>
      <c r="T21" s="69"/>
      <c r="U21" s="70"/>
      <c r="V21" s="70"/>
      <c r="W21" s="69"/>
      <c r="X21" s="71"/>
      <c r="Y21" s="72"/>
      <c r="Z21" s="73"/>
      <c r="AA21" s="74"/>
      <c r="AB21" s="74"/>
      <c r="AC21" s="91"/>
      <c r="AD21" s="76"/>
    </row>
    <row r="22" spans="1:30" ht="16.5" customHeight="1" x14ac:dyDescent="0.3">
      <c r="A22" s="330">
        <v>17</v>
      </c>
      <c r="B22" s="289"/>
      <c r="C22" s="67"/>
      <c r="D22" s="67"/>
      <c r="E22" s="298"/>
      <c r="F22" s="308"/>
      <c r="G22" s="63"/>
      <c r="H22" s="101"/>
      <c r="I22" s="64"/>
      <c r="J22" s="65"/>
      <c r="K22" s="64"/>
      <c r="L22" s="66"/>
      <c r="M22" s="81"/>
      <c r="N22" s="66"/>
      <c r="O22" s="64"/>
      <c r="P22" s="64"/>
      <c r="Q22" s="64"/>
      <c r="R22" s="64"/>
      <c r="S22" s="68"/>
      <c r="T22" s="69"/>
      <c r="U22" s="70"/>
      <c r="V22" s="70"/>
      <c r="W22" s="69"/>
      <c r="X22" s="71"/>
      <c r="Y22" s="72"/>
      <c r="Z22" s="73"/>
      <c r="AA22" s="74"/>
      <c r="AB22" s="74"/>
      <c r="AC22" s="91"/>
      <c r="AD22" s="76"/>
    </row>
    <row r="23" spans="1:30" ht="16.5" customHeight="1" x14ac:dyDescent="0.3">
      <c r="A23" s="330">
        <v>18</v>
      </c>
      <c r="B23" s="289"/>
      <c r="C23" s="67"/>
      <c r="D23" s="67"/>
      <c r="E23" s="298"/>
      <c r="F23" s="311"/>
      <c r="G23" s="107"/>
      <c r="H23" s="108"/>
      <c r="I23" s="108"/>
      <c r="J23" s="108"/>
      <c r="K23" s="108"/>
      <c r="L23" s="109"/>
      <c r="M23" s="46"/>
      <c r="N23" s="109"/>
      <c r="O23" s="108"/>
      <c r="P23" s="108"/>
      <c r="Q23" s="108"/>
      <c r="R23" s="108"/>
      <c r="S23" s="110"/>
      <c r="T23" s="111"/>
      <c r="U23" s="53"/>
      <c r="V23" s="53"/>
      <c r="W23" s="108"/>
      <c r="X23" s="107"/>
      <c r="Y23" s="108"/>
      <c r="Z23" s="112"/>
      <c r="AA23" s="113"/>
      <c r="AB23" s="113"/>
      <c r="AC23" s="91"/>
      <c r="AD23" s="115"/>
    </row>
    <row r="24" spans="1:30" ht="16.5" customHeight="1" x14ac:dyDescent="0.3">
      <c r="A24" s="330">
        <v>19</v>
      </c>
      <c r="B24" s="289"/>
      <c r="C24" s="67"/>
      <c r="D24" s="67"/>
      <c r="E24" s="298"/>
      <c r="F24" s="308"/>
      <c r="G24" s="63"/>
      <c r="H24" s="64"/>
      <c r="I24" s="64"/>
      <c r="J24" s="65"/>
      <c r="K24" s="64"/>
      <c r="L24" s="66"/>
      <c r="M24" s="67"/>
      <c r="N24" s="66"/>
      <c r="O24" s="64"/>
      <c r="P24" s="64"/>
      <c r="Q24" s="64"/>
      <c r="R24" s="64"/>
      <c r="S24" s="68"/>
      <c r="T24" s="116"/>
      <c r="U24" s="117"/>
      <c r="V24" s="65"/>
      <c r="W24" s="69"/>
      <c r="X24" s="63"/>
      <c r="Y24" s="72"/>
      <c r="Z24" s="73"/>
      <c r="AA24" s="74"/>
      <c r="AB24" s="74"/>
      <c r="AC24" s="91"/>
      <c r="AD24" s="76"/>
    </row>
    <row r="25" spans="1:30" ht="16.5" customHeight="1" x14ac:dyDescent="0.3">
      <c r="A25" s="330">
        <v>20</v>
      </c>
      <c r="B25" s="289"/>
      <c r="C25" s="67"/>
      <c r="D25" s="67"/>
      <c r="E25" s="298"/>
      <c r="F25" s="308"/>
      <c r="G25" s="63"/>
      <c r="H25" s="78"/>
      <c r="I25" s="78"/>
      <c r="J25" s="65"/>
      <c r="K25" s="64"/>
      <c r="L25" s="66"/>
      <c r="M25" s="81"/>
      <c r="N25" s="66"/>
      <c r="O25" s="64"/>
      <c r="P25" s="64"/>
      <c r="Q25" s="64"/>
      <c r="R25" s="64"/>
      <c r="S25" s="68"/>
      <c r="T25" s="116"/>
      <c r="U25" s="70"/>
      <c r="V25" s="70"/>
      <c r="W25" s="69"/>
      <c r="X25" s="71"/>
      <c r="Y25" s="72"/>
      <c r="Z25" s="73"/>
      <c r="AA25" s="74"/>
      <c r="AB25" s="74"/>
      <c r="AC25" s="91"/>
      <c r="AD25" s="76"/>
    </row>
    <row r="26" spans="1:30" ht="16.5" customHeight="1" x14ac:dyDescent="0.3">
      <c r="A26" s="330">
        <v>21</v>
      </c>
      <c r="B26" s="288"/>
      <c r="C26" s="67"/>
      <c r="D26" s="67"/>
      <c r="E26" s="298"/>
      <c r="F26" s="309"/>
      <c r="G26" s="77"/>
      <c r="H26" s="78"/>
      <c r="I26" s="78"/>
      <c r="J26" s="79"/>
      <c r="K26" s="78"/>
      <c r="L26" s="80"/>
      <c r="M26" s="81"/>
      <c r="N26" s="80"/>
      <c r="O26" s="78"/>
      <c r="P26" s="78"/>
      <c r="Q26" s="78"/>
      <c r="R26" s="78"/>
      <c r="S26" s="83"/>
      <c r="T26" s="116"/>
      <c r="U26" s="70"/>
      <c r="V26" s="70"/>
      <c r="W26" s="69"/>
      <c r="X26" s="71"/>
      <c r="Y26" s="65"/>
      <c r="Z26" s="73"/>
      <c r="AA26" s="74"/>
      <c r="AB26" s="74"/>
      <c r="AC26" s="91"/>
      <c r="AD26" s="76"/>
    </row>
    <row r="27" spans="1:30" ht="16.5" customHeight="1" x14ac:dyDescent="0.3">
      <c r="A27" s="330">
        <v>22</v>
      </c>
      <c r="B27" s="180"/>
      <c r="C27" s="174"/>
      <c r="D27" s="174"/>
      <c r="E27" s="300"/>
      <c r="F27" s="309"/>
      <c r="G27" s="77"/>
      <c r="H27" s="78"/>
      <c r="I27" s="78"/>
      <c r="J27" s="79"/>
      <c r="K27" s="78"/>
      <c r="L27" s="80"/>
      <c r="M27" s="81"/>
      <c r="N27" s="80"/>
      <c r="O27" s="78"/>
      <c r="P27" s="78"/>
      <c r="Q27" s="78"/>
      <c r="R27" s="82"/>
      <c r="S27" s="83"/>
      <c r="T27" s="94"/>
      <c r="U27" s="85"/>
      <c r="V27" s="95"/>
      <c r="W27" s="78"/>
      <c r="X27" s="88"/>
      <c r="Y27" s="78"/>
      <c r="Z27" s="89"/>
      <c r="AA27" s="90"/>
      <c r="AB27" s="90"/>
      <c r="AC27" s="91"/>
      <c r="AD27" s="92"/>
    </row>
    <row r="28" spans="1:30" ht="16.5" customHeight="1" x14ac:dyDescent="0.3">
      <c r="A28" s="330">
        <v>23</v>
      </c>
      <c r="B28" s="289"/>
      <c r="C28" s="144"/>
      <c r="D28" s="144"/>
      <c r="E28" s="188"/>
      <c r="F28" s="309"/>
      <c r="G28" s="77"/>
      <c r="H28" s="78"/>
      <c r="I28" s="78"/>
      <c r="J28" s="79"/>
      <c r="K28" s="78"/>
      <c r="L28" s="80"/>
      <c r="M28" s="81"/>
      <c r="N28" s="80"/>
      <c r="O28" s="78"/>
      <c r="P28" s="78"/>
      <c r="Q28" s="78"/>
      <c r="R28" s="78"/>
      <c r="S28" s="83"/>
      <c r="T28" s="84"/>
      <c r="U28" s="70"/>
      <c r="V28" s="70"/>
      <c r="W28" s="79"/>
      <c r="X28" s="88"/>
      <c r="Y28" s="82"/>
      <c r="Z28" s="89"/>
      <c r="AA28" s="90"/>
      <c r="AB28" s="90"/>
      <c r="AC28" s="91"/>
      <c r="AD28" s="92"/>
    </row>
    <row r="29" spans="1:30" ht="16.5" customHeight="1" x14ac:dyDescent="0.3">
      <c r="A29" s="330">
        <v>24</v>
      </c>
      <c r="B29" s="289"/>
      <c r="C29" s="144"/>
      <c r="D29" s="144"/>
      <c r="E29" s="188"/>
      <c r="F29" s="309"/>
      <c r="G29" s="77"/>
      <c r="H29" s="78"/>
      <c r="I29" s="78"/>
      <c r="J29" s="79"/>
      <c r="K29" s="78"/>
      <c r="L29" s="80"/>
      <c r="M29" s="81"/>
      <c r="N29" s="80"/>
      <c r="O29" s="78"/>
      <c r="P29" s="78"/>
      <c r="Q29" s="78"/>
      <c r="R29" s="78"/>
      <c r="S29" s="83"/>
      <c r="T29" s="84"/>
      <c r="U29" s="118"/>
      <c r="V29" s="70"/>
      <c r="W29" s="79"/>
      <c r="X29" s="88"/>
      <c r="Y29" s="78"/>
      <c r="Z29" s="89"/>
      <c r="AA29" s="90"/>
      <c r="AB29" s="90"/>
      <c r="AC29" s="91"/>
      <c r="AD29" s="92"/>
    </row>
    <row r="30" spans="1:30" ht="16.5" customHeight="1" x14ac:dyDescent="0.3">
      <c r="A30" s="330">
        <v>25</v>
      </c>
      <c r="B30" s="290"/>
      <c r="C30" s="144"/>
      <c r="D30" s="144"/>
      <c r="E30" s="188"/>
      <c r="F30" s="312"/>
      <c r="G30" s="119"/>
      <c r="H30" s="120"/>
      <c r="I30" s="120"/>
      <c r="J30" s="120"/>
      <c r="K30" s="120"/>
      <c r="L30" s="121"/>
      <c r="M30" s="46"/>
      <c r="N30" s="121"/>
      <c r="O30" s="120"/>
      <c r="P30" s="120"/>
      <c r="Q30" s="120"/>
      <c r="R30" s="122"/>
      <c r="S30" s="123"/>
      <c r="T30" s="124"/>
      <c r="U30" s="53"/>
      <c r="V30" s="53"/>
      <c r="W30" s="120"/>
      <c r="X30" s="125"/>
      <c r="Y30" s="122"/>
      <c r="Z30" s="126"/>
      <c r="AA30" s="127"/>
      <c r="AB30" s="127"/>
      <c r="AC30" s="91"/>
      <c r="AD30" s="129"/>
    </row>
    <row r="31" spans="1:30" ht="16.5" customHeight="1" x14ac:dyDescent="0.3">
      <c r="A31" s="330">
        <v>26</v>
      </c>
      <c r="B31" s="290"/>
      <c r="C31" s="144"/>
      <c r="D31" s="144"/>
      <c r="E31" s="188"/>
      <c r="F31" s="312"/>
      <c r="G31" s="119"/>
      <c r="H31" s="120"/>
      <c r="I31" s="120"/>
      <c r="J31" s="120"/>
      <c r="K31" s="120"/>
      <c r="L31" s="121"/>
      <c r="M31" s="46"/>
      <c r="N31" s="121"/>
      <c r="O31" s="120"/>
      <c r="P31" s="120"/>
      <c r="Q31" s="120"/>
      <c r="R31" s="122"/>
      <c r="S31" s="123"/>
      <c r="T31" s="124"/>
      <c r="U31" s="53"/>
      <c r="V31" s="53"/>
      <c r="W31" s="120"/>
      <c r="X31" s="125"/>
      <c r="Y31" s="122"/>
      <c r="Z31" s="126"/>
      <c r="AA31" s="127"/>
      <c r="AB31" s="127"/>
      <c r="AC31" s="91"/>
      <c r="AD31" s="129"/>
    </row>
    <row r="32" spans="1:30" ht="16.5" customHeight="1" x14ac:dyDescent="0.3">
      <c r="A32" s="330">
        <v>27</v>
      </c>
      <c r="B32" s="289"/>
      <c r="C32" s="144"/>
      <c r="D32" s="144"/>
      <c r="E32" s="188"/>
      <c r="F32" s="309"/>
      <c r="G32" s="77"/>
      <c r="H32" s="78"/>
      <c r="I32" s="78"/>
      <c r="J32" s="79"/>
      <c r="K32" s="78"/>
      <c r="L32" s="80"/>
      <c r="M32" s="81"/>
      <c r="N32" s="80"/>
      <c r="O32" s="78"/>
      <c r="P32" s="78"/>
      <c r="Q32" s="78"/>
      <c r="R32" s="78"/>
      <c r="S32" s="83"/>
      <c r="T32" s="84"/>
      <c r="U32" s="70"/>
      <c r="V32" s="70"/>
      <c r="W32" s="79"/>
      <c r="X32" s="88"/>
      <c r="Y32" s="82"/>
      <c r="Z32" s="89"/>
      <c r="AA32" s="90"/>
      <c r="AB32" s="90"/>
      <c r="AC32" s="91"/>
      <c r="AD32" s="92"/>
    </row>
    <row r="33" spans="1:30" ht="16.5" customHeight="1" x14ac:dyDescent="0.3">
      <c r="A33" s="330">
        <v>28</v>
      </c>
      <c r="B33" s="289"/>
      <c r="C33" s="144"/>
      <c r="D33" s="144"/>
      <c r="E33" s="188"/>
      <c r="F33" s="309"/>
      <c r="G33" s="77"/>
      <c r="H33" s="78"/>
      <c r="I33" s="78"/>
      <c r="J33" s="79"/>
      <c r="K33" s="78"/>
      <c r="L33" s="80"/>
      <c r="M33" s="81"/>
      <c r="N33" s="80"/>
      <c r="O33" s="78"/>
      <c r="P33" s="78"/>
      <c r="Q33" s="78"/>
      <c r="R33" s="78"/>
      <c r="S33" s="83"/>
      <c r="T33" s="84"/>
      <c r="U33" s="70"/>
      <c r="V33" s="70"/>
      <c r="W33" s="79"/>
      <c r="X33" s="88"/>
      <c r="Y33" s="82"/>
      <c r="Z33" s="126"/>
      <c r="AA33" s="127"/>
      <c r="AB33" s="127"/>
      <c r="AC33" s="91"/>
      <c r="AD33" s="129"/>
    </row>
    <row r="34" spans="1:30" ht="16.5" customHeight="1" x14ac:dyDescent="0.3">
      <c r="A34" s="330">
        <v>29</v>
      </c>
      <c r="B34" s="289"/>
      <c r="C34" s="322"/>
      <c r="D34" s="322"/>
      <c r="E34" s="331"/>
      <c r="F34" s="313"/>
      <c r="G34" s="77"/>
      <c r="H34" s="78"/>
      <c r="I34" s="78"/>
      <c r="J34" s="130"/>
      <c r="K34" s="78"/>
      <c r="L34" s="80"/>
      <c r="M34" s="131"/>
      <c r="N34" s="132"/>
      <c r="O34" s="78"/>
      <c r="P34" s="78"/>
      <c r="Q34" s="78"/>
      <c r="R34" s="78"/>
      <c r="S34" s="83"/>
      <c r="T34" s="84"/>
      <c r="U34" s="133"/>
      <c r="V34" s="133"/>
      <c r="W34" s="79"/>
      <c r="X34" s="88"/>
      <c r="Y34" s="82"/>
      <c r="Z34" s="89"/>
      <c r="AA34" s="90"/>
      <c r="AB34" s="90"/>
      <c r="AC34" s="91"/>
      <c r="AD34" s="92"/>
    </row>
    <row r="35" spans="1:30" ht="16.5" customHeight="1" x14ac:dyDescent="0.3">
      <c r="A35" s="330">
        <v>30</v>
      </c>
      <c r="B35" s="288"/>
      <c r="C35" s="67"/>
      <c r="D35" s="67"/>
      <c r="E35" s="298"/>
      <c r="F35" s="312"/>
      <c r="G35" s="119"/>
      <c r="H35" s="120"/>
      <c r="I35" s="120"/>
      <c r="J35" s="134"/>
      <c r="K35" s="120"/>
      <c r="L35" s="121"/>
      <c r="M35" s="46"/>
      <c r="N35" s="121"/>
      <c r="O35" s="120"/>
      <c r="P35" s="120"/>
      <c r="Q35" s="120"/>
      <c r="R35" s="120"/>
      <c r="S35" s="123"/>
      <c r="T35" s="135"/>
      <c r="U35" s="61"/>
      <c r="V35" s="61"/>
      <c r="W35" s="134"/>
      <c r="X35" s="136"/>
      <c r="Y35" s="137"/>
      <c r="Z35" s="126"/>
      <c r="AA35" s="127"/>
      <c r="AB35" s="127"/>
      <c r="AC35" s="91"/>
      <c r="AD35" s="129"/>
    </row>
    <row r="36" spans="1:30" ht="16.5" customHeight="1" x14ac:dyDescent="0.3">
      <c r="A36" s="330">
        <v>31</v>
      </c>
      <c r="B36" s="289"/>
      <c r="C36" s="67"/>
      <c r="D36" s="67"/>
      <c r="E36" s="298"/>
      <c r="F36" s="314"/>
      <c r="G36" s="87"/>
      <c r="H36" s="87"/>
      <c r="I36" s="87"/>
      <c r="J36" s="87"/>
      <c r="K36" s="87"/>
      <c r="L36" s="132"/>
      <c r="M36" s="139"/>
      <c r="N36" s="132"/>
      <c r="O36" s="87"/>
      <c r="P36" s="87"/>
      <c r="Q36" s="87"/>
      <c r="R36" s="87"/>
      <c r="S36" s="87"/>
      <c r="T36" s="132"/>
      <c r="U36" s="139"/>
      <c r="V36" s="81"/>
      <c r="W36" s="87"/>
      <c r="X36" s="87"/>
      <c r="Y36" s="87"/>
      <c r="Z36" s="140"/>
      <c r="AA36" s="141"/>
      <c r="AB36" s="141"/>
      <c r="AC36" s="91"/>
      <c r="AD36" s="142"/>
    </row>
    <row r="37" spans="1:30" ht="16.5" customHeight="1" x14ac:dyDescent="0.3">
      <c r="A37" s="330">
        <v>32</v>
      </c>
      <c r="B37" s="289"/>
      <c r="C37" s="67"/>
      <c r="D37" s="67"/>
      <c r="E37" s="298"/>
      <c r="F37" s="314"/>
      <c r="G37" s="87"/>
      <c r="H37" s="87"/>
      <c r="I37" s="87"/>
      <c r="J37" s="87"/>
      <c r="K37" s="87"/>
      <c r="L37" s="132"/>
      <c r="M37" s="139"/>
      <c r="N37" s="132"/>
      <c r="O37" s="87"/>
      <c r="P37" s="87"/>
      <c r="Q37" s="87"/>
      <c r="R37" s="87"/>
      <c r="S37" s="87"/>
      <c r="T37" s="132"/>
      <c r="U37" s="139"/>
      <c r="V37" s="81"/>
      <c r="W37" s="87"/>
      <c r="X37" s="87"/>
      <c r="Y37" s="87"/>
      <c r="Z37" s="140"/>
      <c r="AA37" s="141"/>
      <c r="AB37" s="141"/>
      <c r="AC37" s="91"/>
      <c r="AD37" s="142"/>
    </row>
    <row r="38" spans="1:30" ht="16.5" customHeight="1" x14ac:dyDescent="0.3">
      <c r="A38" s="330">
        <v>33</v>
      </c>
      <c r="B38" s="289"/>
      <c r="C38" s="67"/>
      <c r="D38" s="67"/>
      <c r="E38" s="298"/>
      <c r="F38" s="314"/>
      <c r="G38" s="87"/>
      <c r="H38" s="87"/>
      <c r="I38" s="87"/>
      <c r="J38" s="87"/>
      <c r="K38" s="87"/>
      <c r="L38" s="132"/>
      <c r="M38" s="139"/>
      <c r="N38" s="132"/>
      <c r="O38" s="87"/>
      <c r="P38" s="87"/>
      <c r="Q38" s="87"/>
      <c r="R38" s="87"/>
      <c r="S38" s="87"/>
      <c r="T38" s="132"/>
      <c r="U38" s="139"/>
      <c r="V38" s="81"/>
      <c r="W38" s="87"/>
      <c r="X38" s="87"/>
      <c r="Y38" s="87"/>
      <c r="Z38" s="140"/>
      <c r="AA38" s="141"/>
      <c r="AB38" s="141"/>
      <c r="AC38" s="91"/>
      <c r="AD38" s="142"/>
    </row>
    <row r="39" spans="1:30" ht="16.5" customHeight="1" x14ac:dyDescent="0.3">
      <c r="A39" s="330">
        <v>34</v>
      </c>
      <c r="B39" s="289"/>
      <c r="C39" s="67"/>
      <c r="D39" s="67"/>
      <c r="E39" s="298"/>
      <c r="F39" s="314"/>
      <c r="G39" s="87"/>
      <c r="H39" s="87"/>
      <c r="I39" s="87"/>
      <c r="J39" s="87"/>
      <c r="K39" s="87"/>
      <c r="L39" s="132"/>
      <c r="M39" s="139"/>
      <c r="N39" s="132"/>
      <c r="O39" s="87"/>
      <c r="P39" s="87"/>
      <c r="Q39" s="87"/>
      <c r="R39" s="87"/>
      <c r="S39" s="87"/>
      <c r="T39" s="132"/>
      <c r="U39" s="139"/>
      <c r="V39" s="81"/>
      <c r="W39" s="87"/>
      <c r="X39" s="87"/>
      <c r="Y39" s="87"/>
      <c r="Z39" s="140"/>
      <c r="AA39" s="141"/>
      <c r="AB39" s="141"/>
      <c r="AC39" s="91"/>
      <c r="AD39" s="142"/>
    </row>
    <row r="40" spans="1:30" ht="16.5" customHeight="1" x14ac:dyDescent="0.3">
      <c r="A40" s="330">
        <v>35</v>
      </c>
      <c r="B40" s="289"/>
      <c r="C40" s="67"/>
      <c r="D40" s="67"/>
      <c r="E40" s="298"/>
      <c r="F40" s="314"/>
      <c r="G40" s="87"/>
      <c r="H40" s="87"/>
      <c r="I40" s="87"/>
      <c r="J40" s="87"/>
      <c r="K40" s="87"/>
      <c r="L40" s="132"/>
      <c r="M40" s="139"/>
      <c r="N40" s="132"/>
      <c r="O40" s="87"/>
      <c r="P40" s="87"/>
      <c r="Q40" s="87"/>
      <c r="R40" s="87"/>
      <c r="S40" s="87"/>
      <c r="T40" s="132"/>
      <c r="U40" s="139"/>
      <c r="V40" s="81"/>
      <c r="W40" s="87"/>
      <c r="X40" s="87"/>
      <c r="Y40" s="87"/>
      <c r="Z40" s="140"/>
      <c r="AA40" s="141"/>
      <c r="AB40" s="141"/>
      <c r="AC40" s="91"/>
      <c r="AD40" s="142"/>
    </row>
    <row r="41" spans="1:30" ht="16.5" customHeight="1" x14ac:dyDescent="0.3">
      <c r="A41" s="330">
        <v>36</v>
      </c>
      <c r="B41" s="289"/>
      <c r="C41" s="67"/>
      <c r="D41" s="67"/>
      <c r="E41" s="298"/>
      <c r="F41" s="314"/>
      <c r="G41" s="87"/>
      <c r="H41" s="87"/>
      <c r="I41" s="87"/>
      <c r="J41" s="87"/>
      <c r="K41" s="87"/>
      <c r="L41" s="132"/>
      <c r="M41" s="139"/>
      <c r="N41" s="132"/>
      <c r="O41" s="87"/>
      <c r="P41" s="87"/>
      <c r="Q41" s="87"/>
      <c r="R41" s="87"/>
      <c r="S41" s="87"/>
      <c r="T41" s="132"/>
      <c r="U41" s="143"/>
      <c r="V41" s="81"/>
      <c r="W41" s="87"/>
      <c r="X41" s="87"/>
      <c r="Y41" s="87"/>
      <c r="Z41" s="140"/>
      <c r="AA41" s="141"/>
      <c r="AB41" s="141"/>
      <c r="AC41" s="91"/>
      <c r="AD41" s="142"/>
    </row>
    <row r="42" spans="1:30" ht="16.5" customHeight="1" x14ac:dyDescent="0.3">
      <c r="A42" s="330">
        <v>37</v>
      </c>
      <c r="B42" s="288"/>
      <c r="C42" s="67"/>
      <c r="D42" s="67"/>
      <c r="E42" s="298"/>
      <c r="F42" s="314"/>
      <c r="G42" s="87"/>
      <c r="H42" s="87"/>
      <c r="I42" s="87"/>
      <c r="J42" s="87"/>
      <c r="K42" s="87"/>
      <c r="L42" s="132"/>
      <c r="M42" s="139"/>
      <c r="N42" s="132"/>
      <c r="O42" s="87"/>
      <c r="P42" s="87"/>
      <c r="Q42" s="87"/>
      <c r="R42" s="87"/>
      <c r="S42" s="87"/>
      <c r="T42" s="132"/>
      <c r="U42" s="139"/>
      <c r="V42" s="81"/>
      <c r="W42" s="87"/>
      <c r="X42" s="87"/>
      <c r="Y42" s="87"/>
      <c r="Z42" s="140"/>
      <c r="AA42" s="141"/>
      <c r="AB42" s="141"/>
      <c r="AC42" s="91"/>
      <c r="AD42" s="142"/>
    </row>
    <row r="43" spans="1:30" ht="16.5" customHeight="1" x14ac:dyDescent="0.3">
      <c r="A43" s="330">
        <v>38</v>
      </c>
      <c r="B43" s="289"/>
      <c r="C43" s="67"/>
      <c r="D43" s="67"/>
      <c r="E43" s="298"/>
      <c r="F43" s="314"/>
      <c r="G43" s="87"/>
      <c r="H43" s="87"/>
      <c r="I43" s="87"/>
      <c r="J43" s="87"/>
      <c r="K43" s="87"/>
      <c r="L43" s="132"/>
      <c r="M43" s="139"/>
      <c r="N43" s="132"/>
      <c r="O43" s="87"/>
      <c r="P43" s="87"/>
      <c r="Q43" s="87"/>
      <c r="R43" s="87"/>
      <c r="S43" s="87"/>
      <c r="T43" s="132"/>
      <c r="U43" s="139"/>
      <c r="V43" s="81"/>
      <c r="W43" s="87"/>
      <c r="X43" s="87"/>
      <c r="Y43" s="87"/>
      <c r="Z43" s="140"/>
      <c r="AA43" s="141"/>
      <c r="AB43" s="141"/>
      <c r="AC43" s="91"/>
      <c r="AD43" s="142"/>
    </row>
    <row r="44" spans="1:30" ht="16.5" customHeight="1" x14ac:dyDescent="0.3">
      <c r="A44" s="330">
        <v>39</v>
      </c>
      <c r="B44" s="289"/>
      <c r="C44" s="67"/>
      <c r="D44" s="67"/>
      <c r="E44" s="298"/>
      <c r="F44" s="314"/>
      <c r="G44" s="87"/>
      <c r="H44" s="87"/>
      <c r="I44" s="87"/>
      <c r="J44" s="87"/>
      <c r="K44" s="87"/>
      <c r="L44" s="132"/>
      <c r="M44" s="139"/>
      <c r="N44" s="132"/>
      <c r="O44" s="87"/>
      <c r="P44" s="87"/>
      <c r="Q44" s="87"/>
      <c r="R44" s="87"/>
      <c r="S44" s="87"/>
      <c r="T44" s="132"/>
      <c r="U44" s="139"/>
      <c r="V44" s="81"/>
      <c r="W44" s="87"/>
      <c r="X44" s="87"/>
      <c r="Y44" s="87"/>
      <c r="Z44" s="140"/>
      <c r="AA44" s="141"/>
      <c r="AB44" s="141"/>
      <c r="AC44" s="91"/>
      <c r="AD44" s="142"/>
    </row>
    <row r="45" spans="1:30" ht="16.5" customHeight="1" x14ac:dyDescent="0.3">
      <c r="A45" s="330">
        <v>40</v>
      </c>
      <c r="B45" s="289"/>
      <c r="C45" s="67"/>
      <c r="D45" s="67"/>
      <c r="E45" s="298"/>
      <c r="F45" s="314"/>
      <c r="G45" s="87"/>
      <c r="H45" s="87"/>
      <c r="I45" s="87"/>
      <c r="J45" s="87"/>
      <c r="K45" s="87"/>
      <c r="L45" s="132"/>
      <c r="M45" s="139"/>
      <c r="N45" s="132"/>
      <c r="O45" s="87"/>
      <c r="P45" s="87"/>
      <c r="Q45" s="87"/>
      <c r="R45" s="87"/>
      <c r="S45" s="87"/>
      <c r="T45" s="132"/>
      <c r="U45" s="139"/>
      <c r="V45" s="81"/>
      <c r="W45" s="87"/>
      <c r="X45" s="87"/>
      <c r="Y45" s="87"/>
      <c r="Z45" s="140"/>
      <c r="AA45" s="141"/>
      <c r="AB45" s="141"/>
      <c r="AC45" s="91"/>
      <c r="AD45" s="142"/>
    </row>
    <row r="46" spans="1:30" ht="16.5" customHeight="1" x14ac:dyDescent="0.3">
      <c r="A46" s="330">
        <v>41</v>
      </c>
      <c r="B46" s="289"/>
      <c r="C46" s="67"/>
      <c r="D46" s="67"/>
      <c r="E46" s="298"/>
      <c r="F46" s="314"/>
      <c r="G46" s="87"/>
      <c r="H46" s="87"/>
      <c r="I46" s="87"/>
      <c r="J46" s="87"/>
      <c r="K46" s="87"/>
      <c r="L46" s="132"/>
      <c r="M46" s="139"/>
      <c r="N46" s="132"/>
      <c r="O46" s="87"/>
      <c r="P46" s="87"/>
      <c r="Q46" s="87"/>
      <c r="R46" s="87"/>
      <c r="S46" s="87"/>
      <c r="T46" s="132"/>
      <c r="U46" s="139"/>
      <c r="V46" s="81"/>
      <c r="W46" s="87"/>
      <c r="X46" s="87"/>
      <c r="Y46" s="87"/>
      <c r="Z46" s="140"/>
      <c r="AA46" s="141"/>
      <c r="AB46" s="141"/>
      <c r="AC46" s="91"/>
      <c r="AD46" s="142"/>
    </row>
    <row r="47" spans="1:30" ht="16.5" customHeight="1" x14ac:dyDescent="0.3">
      <c r="A47" s="330">
        <v>42</v>
      </c>
      <c r="B47" s="289"/>
      <c r="C47" s="67"/>
      <c r="D47" s="67"/>
      <c r="E47" s="298"/>
      <c r="F47" s="314"/>
      <c r="G47" s="87"/>
      <c r="H47" s="87"/>
      <c r="I47" s="87"/>
      <c r="J47" s="87"/>
      <c r="K47" s="87"/>
      <c r="L47" s="132"/>
      <c r="M47" s="139"/>
      <c r="N47" s="132"/>
      <c r="O47" s="87"/>
      <c r="P47" s="87"/>
      <c r="Q47" s="87"/>
      <c r="R47" s="87"/>
      <c r="S47" s="87"/>
      <c r="T47" s="132"/>
      <c r="U47" s="139"/>
      <c r="V47" s="81"/>
      <c r="W47" s="87"/>
      <c r="X47" s="87"/>
      <c r="Y47" s="87"/>
      <c r="Z47" s="140"/>
      <c r="AA47" s="141"/>
      <c r="AB47" s="141"/>
      <c r="AC47" s="91"/>
      <c r="AD47" s="142"/>
    </row>
    <row r="48" spans="1:30" ht="16.5" customHeight="1" x14ac:dyDescent="0.3">
      <c r="A48" s="330">
        <v>43</v>
      </c>
      <c r="B48" s="288"/>
      <c r="C48" s="67"/>
      <c r="D48" s="67"/>
      <c r="E48" s="298"/>
      <c r="F48" s="314"/>
      <c r="G48" s="87"/>
      <c r="H48" s="87"/>
      <c r="I48" s="87"/>
      <c r="J48" s="87"/>
      <c r="K48" s="87"/>
      <c r="L48" s="132"/>
      <c r="M48" s="139"/>
      <c r="N48" s="132"/>
      <c r="O48" s="87"/>
      <c r="P48" s="87"/>
      <c r="Q48" s="87"/>
      <c r="R48" s="87"/>
      <c r="S48" s="87"/>
      <c r="T48" s="132"/>
      <c r="U48" s="139"/>
      <c r="V48" s="81"/>
      <c r="W48" s="87"/>
      <c r="X48" s="87"/>
      <c r="Y48" s="87"/>
      <c r="Z48" s="140"/>
      <c r="AA48" s="141"/>
      <c r="AB48" s="141"/>
      <c r="AC48" s="91"/>
      <c r="AD48" s="142"/>
    </row>
    <row r="49" spans="1:30" ht="16.5" customHeight="1" x14ac:dyDescent="0.3">
      <c r="A49" s="330">
        <v>44</v>
      </c>
      <c r="B49" s="289"/>
      <c r="C49" s="67"/>
      <c r="D49" s="67"/>
      <c r="E49" s="298"/>
      <c r="F49" s="314"/>
      <c r="G49" s="87"/>
      <c r="H49" s="87"/>
      <c r="I49" s="87"/>
      <c r="J49" s="87"/>
      <c r="K49" s="87"/>
      <c r="L49" s="132"/>
      <c r="M49" s="139"/>
      <c r="N49" s="132"/>
      <c r="O49" s="87"/>
      <c r="P49" s="87"/>
      <c r="Q49" s="87"/>
      <c r="R49" s="87"/>
      <c r="S49" s="87"/>
      <c r="T49" s="132"/>
      <c r="U49" s="139"/>
      <c r="V49" s="81"/>
      <c r="W49" s="87"/>
      <c r="X49" s="87"/>
      <c r="Y49" s="87"/>
      <c r="Z49" s="140"/>
      <c r="AA49" s="141"/>
      <c r="AB49" s="141"/>
      <c r="AC49" s="91"/>
      <c r="AD49" s="142"/>
    </row>
    <row r="50" spans="1:30" ht="16.5" customHeight="1" x14ac:dyDescent="0.3">
      <c r="A50" s="330">
        <v>45</v>
      </c>
      <c r="B50" s="289"/>
      <c r="C50" s="67"/>
      <c r="D50" s="67"/>
      <c r="E50" s="298"/>
      <c r="F50" s="314"/>
      <c r="G50" s="87"/>
      <c r="H50" s="87"/>
      <c r="I50" s="87"/>
      <c r="J50" s="87"/>
      <c r="K50" s="87"/>
      <c r="L50" s="132"/>
      <c r="M50" s="139"/>
      <c r="N50" s="132"/>
      <c r="O50" s="87"/>
      <c r="P50" s="87"/>
      <c r="Q50" s="87"/>
      <c r="R50" s="87"/>
      <c r="S50" s="87"/>
      <c r="T50" s="132"/>
      <c r="U50" s="139"/>
      <c r="V50" s="81"/>
      <c r="W50" s="87"/>
      <c r="X50" s="87"/>
      <c r="Y50" s="87"/>
      <c r="Z50" s="140"/>
      <c r="AA50" s="141"/>
      <c r="AB50" s="141"/>
      <c r="AC50" s="91"/>
      <c r="AD50" s="142"/>
    </row>
    <row r="51" spans="1:30" ht="16.5" customHeight="1" x14ac:dyDescent="0.3">
      <c r="A51" s="330">
        <v>46</v>
      </c>
      <c r="B51" s="288"/>
      <c r="C51" s="67"/>
      <c r="D51" s="67"/>
      <c r="E51" s="298"/>
      <c r="F51" s="314"/>
      <c r="G51" s="87"/>
      <c r="H51" s="87"/>
      <c r="I51" s="87"/>
      <c r="J51" s="87"/>
      <c r="K51" s="87"/>
      <c r="L51" s="132"/>
      <c r="M51" s="139"/>
      <c r="N51" s="132"/>
      <c r="O51" s="87"/>
      <c r="P51" s="87"/>
      <c r="Q51" s="87"/>
      <c r="R51" s="87"/>
      <c r="S51" s="87"/>
      <c r="T51" s="132"/>
      <c r="U51" s="139"/>
      <c r="V51" s="81"/>
      <c r="W51" s="87"/>
      <c r="X51" s="87"/>
      <c r="Y51" s="87"/>
      <c r="Z51" s="140"/>
      <c r="AA51" s="141"/>
      <c r="AB51" s="141"/>
      <c r="AC51" s="91"/>
      <c r="AD51" s="142"/>
    </row>
    <row r="52" spans="1:30" ht="16.5" customHeight="1" x14ac:dyDescent="0.3">
      <c r="A52" s="330">
        <v>47</v>
      </c>
      <c r="B52" s="288"/>
      <c r="C52" s="67"/>
      <c r="D52" s="67"/>
      <c r="E52" s="298"/>
      <c r="F52" s="314"/>
      <c r="G52" s="87"/>
      <c r="H52" s="87"/>
      <c r="I52" s="87"/>
      <c r="J52" s="87"/>
      <c r="K52" s="87"/>
      <c r="L52" s="132"/>
      <c r="M52" s="139"/>
      <c r="N52" s="132"/>
      <c r="O52" s="87"/>
      <c r="P52" s="87"/>
      <c r="Q52" s="87"/>
      <c r="R52" s="87"/>
      <c r="S52" s="87"/>
      <c r="T52" s="132"/>
      <c r="U52" s="139"/>
      <c r="V52" s="81"/>
      <c r="W52" s="87"/>
      <c r="X52" s="87"/>
      <c r="Y52" s="87"/>
      <c r="Z52" s="140"/>
      <c r="AA52" s="141"/>
      <c r="AB52" s="141"/>
      <c r="AC52" s="91"/>
      <c r="AD52" s="142"/>
    </row>
    <row r="53" spans="1:30" ht="16.5" customHeight="1" x14ac:dyDescent="0.3">
      <c r="A53" s="330">
        <v>48</v>
      </c>
      <c r="B53" s="288"/>
      <c r="C53" s="67"/>
      <c r="D53" s="67"/>
      <c r="E53" s="298"/>
      <c r="F53" s="314"/>
      <c r="G53" s="87"/>
      <c r="H53" s="87"/>
      <c r="I53" s="87"/>
      <c r="J53" s="87"/>
      <c r="K53" s="87"/>
      <c r="L53" s="132"/>
      <c r="M53" s="139"/>
      <c r="N53" s="132"/>
      <c r="O53" s="87"/>
      <c r="P53" s="87"/>
      <c r="Q53" s="87"/>
      <c r="R53" s="87"/>
      <c r="S53" s="87"/>
      <c r="T53" s="132"/>
      <c r="U53" s="139"/>
      <c r="V53" s="81"/>
      <c r="W53" s="87"/>
      <c r="X53" s="87"/>
      <c r="Y53" s="87"/>
      <c r="Z53" s="140"/>
      <c r="AA53" s="141"/>
      <c r="AB53" s="141"/>
      <c r="AC53" s="91"/>
      <c r="AD53" s="142"/>
    </row>
    <row r="54" spans="1:30" ht="16.5" customHeight="1" x14ac:dyDescent="0.3">
      <c r="A54" s="330">
        <v>49</v>
      </c>
      <c r="B54" s="288"/>
      <c r="C54" s="67"/>
      <c r="D54" s="67"/>
      <c r="E54" s="298"/>
      <c r="F54" s="314"/>
      <c r="G54" s="87"/>
      <c r="H54" s="87"/>
      <c r="I54" s="87"/>
      <c r="J54" s="87"/>
      <c r="K54" s="87"/>
      <c r="L54" s="132"/>
      <c r="M54" s="139"/>
      <c r="N54" s="132"/>
      <c r="O54" s="87"/>
      <c r="P54" s="87"/>
      <c r="Q54" s="87"/>
      <c r="R54" s="87"/>
      <c r="S54" s="87"/>
      <c r="T54" s="132"/>
      <c r="U54" s="139"/>
      <c r="V54" s="81"/>
      <c r="W54" s="87"/>
      <c r="X54" s="87"/>
      <c r="Y54" s="87"/>
      <c r="Z54" s="140"/>
      <c r="AA54" s="141"/>
      <c r="AB54" s="141"/>
      <c r="AC54" s="91"/>
      <c r="AD54" s="142"/>
    </row>
    <row r="55" spans="1:30" ht="16.5" customHeight="1" x14ac:dyDescent="0.3">
      <c r="A55" s="330">
        <v>50</v>
      </c>
      <c r="B55" s="288"/>
      <c r="C55" s="67"/>
      <c r="D55" s="67"/>
      <c r="E55" s="298"/>
      <c r="F55" s="314"/>
      <c r="G55" s="87"/>
      <c r="H55" s="87"/>
      <c r="I55" s="87"/>
      <c r="J55" s="87"/>
      <c r="K55" s="87"/>
      <c r="L55" s="132"/>
      <c r="M55" s="139"/>
      <c r="N55" s="132"/>
      <c r="O55" s="87"/>
      <c r="P55" s="87"/>
      <c r="Q55" s="87"/>
      <c r="R55" s="87"/>
      <c r="S55" s="87"/>
      <c r="T55" s="132"/>
      <c r="U55" s="139"/>
      <c r="V55" s="81"/>
      <c r="W55" s="87"/>
      <c r="X55" s="87"/>
      <c r="Y55" s="87"/>
      <c r="Z55" s="140"/>
      <c r="AA55" s="141"/>
      <c r="AB55" s="141"/>
      <c r="AC55" s="91"/>
      <c r="AD55" s="142"/>
    </row>
    <row r="56" spans="1:30" ht="16.5" customHeight="1" x14ac:dyDescent="0.3">
      <c r="A56" s="330">
        <v>51</v>
      </c>
      <c r="B56" s="288"/>
      <c r="C56" s="67"/>
      <c r="D56" s="67"/>
      <c r="E56" s="298"/>
      <c r="F56" s="314"/>
      <c r="G56" s="87"/>
      <c r="H56" s="87"/>
      <c r="I56" s="87"/>
      <c r="J56" s="87"/>
      <c r="K56" s="87"/>
      <c r="L56" s="132"/>
      <c r="M56" s="139"/>
      <c r="N56" s="132"/>
      <c r="O56" s="87"/>
      <c r="P56" s="87"/>
      <c r="Q56" s="87"/>
      <c r="R56" s="87"/>
      <c r="S56" s="87"/>
      <c r="T56" s="132"/>
      <c r="U56" s="139"/>
      <c r="V56" s="81"/>
      <c r="W56" s="87"/>
      <c r="X56" s="87"/>
      <c r="Y56" s="87"/>
      <c r="Z56" s="140"/>
      <c r="AA56" s="141"/>
      <c r="AB56" s="141"/>
      <c r="AC56" s="91"/>
      <c r="AD56" s="142"/>
    </row>
    <row r="57" spans="1:30" ht="16.5" customHeight="1" x14ac:dyDescent="0.3">
      <c r="A57" s="330">
        <v>52</v>
      </c>
      <c r="B57" s="288"/>
      <c r="C57" s="67"/>
      <c r="D57" s="67"/>
      <c r="E57" s="298"/>
      <c r="F57" s="314"/>
      <c r="G57" s="87"/>
      <c r="H57" s="87"/>
      <c r="I57" s="87"/>
      <c r="J57" s="87"/>
      <c r="K57" s="87"/>
      <c r="L57" s="132"/>
      <c r="M57" s="139"/>
      <c r="N57" s="132"/>
      <c r="O57" s="87"/>
      <c r="P57" s="87"/>
      <c r="Q57" s="87"/>
      <c r="R57" s="87"/>
      <c r="S57" s="87"/>
      <c r="T57" s="132"/>
      <c r="U57" s="139"/>
      <c r="V57" s="81"/>
      <c r="W57" s="87"/>
      <c r="X57" s="87"/>
      <c r="Y57" s="87"/>
      <c r="Z57" s="140"/>
      <c r="AA57" s="141"/>
      <c r="AB57" s="141"/>
      <c r="AC57" s="91"/>
      <c r="AD57" s="142"/>
    </row>
    <row r="58" spans="1:30" ht="16.5" customHeight="1" x14ac:dyDescent="0.3">
      <c r="A58" s="330">
        <v>53</v>
      </c>
      <c r="B58" s="288"/>
      <c r="C58" s="67"/>
      <c r="D58" s="67"/>
      <c r="E58" s="298"/>
      <c r="F58" s="314"/>
      <c r="G58" s="87"/>
      <c r="H58" s="87"/>
      <c r="I58" s="87"/>
      <c r="J58" s="87"/>
      <c r="K58" s="87"/>
      <c r="L58" s="132"/>
      <c r="M58" s="139"/>
      <c r="N58" s="132"/>
      <c r="O58" s="87"/>
      <c r="P58" s="87"/>
      <c r="Q58" s="87"/>
      <c r="R58" s="87"/>
      <c r="S58" s="87"/>
      <c r="T58" s="132"/>
      <c r="U58" s="139"/>
      <c r="V58" s="81"/>
      <c r="W58" s="87"/>
      <c r="X58" s="87"/>
      <c r="Y58" s="87"/>
      <c r="Z58" s="140"/>
      <c r="AA58" s="141"/>
      <c r="AB58" s="141"/>
      <c r="AC58" s="91"/>
      <c r="AD58" s="142"/>
    </row>
    <row r="59" spans="1:30" ht="16.5" customHeight="1" x14ac:dyDescent="0.3">
      <c r="A59" s="330">
        <v>54</v>
      </c>
      <c r="B59" s="288"/>
      <c r="C59" s="67"/>
      <c r="D59" s="67"/>
      <c r="E59" s="298"/>
      <c r="F59" s="314"/>
      <c r="G59" s="87"/>
      <c r="H59" s="87"/>
      <c r="I59" s="87"/>
      <c r="J59" s="87"/>
      <c r="K59" s="87"/>
      <c r="L59" s="132"/>
      <c r="M59" s="139"/>
      <c r="N59" s="132"/>
      <c r="O59" s="87"/>
      <c r="P59" s="87"/>
      <c r="Q59" s="87"/>
      <c r="R59" s="87"/>
      <c r="S59" s="87"/>
      <c r="T59" s="132"/>
      <c r="U59" s="139"/>
      <c r="V59" s="81"/>
      <c r="W59" s="87"/>
      <c r="X59" s="87"/>
      <c r="Y59" s="87"/>
      <c r="Z59" s="140"/>
      <c r="AA59" s="141"/>
      <c r="AB59" s="141"/>
      <c r="AC59" s="91"/>
      <c r="AD59" s="142"/>
    </row>
    <row r="60" spans="1:30" ht="16.5" customHeight="1" x14ac:dyDescent="0.3">
      <c r="A60" s="330">
        <v>55</v>
      </c>
      <c r="B60" s="288"/>
      <c r="C60" s="144"/>
      <c r="D60" s="67"/>
      <c r="E60" s="298"/>
      <c r="F60" s="314"/>
      <c r="G60" s="87"/>
      <c r="H60" s="87"/>
      <c r="I60" s="87"/>
      <c r="J60" s="87"/>
      <c r="K60" s="87"/>
      <c r="L60" s="132"/>
      <c r="M60" s="139"/>
      <c r="N60" s="132"/>
      <c r="O60" s="87"/>
      <c r="P60" s="87"/>
      <c r="Q60" s="87"/>
      <c r="R60" s="87"/>
      <c r="S60" s="87"/>
      <c r="T60" s="132"/>
      <c r="U60" s="139"/>
      <c r="V60" s="81"/>
      <c r="W60" s="87"/>
      <c r="X60" s="87"/>
      <c r="Y60" s="87"/>
      <c r="Z60" s="140"/>
      <c r="AA60" s="141"/>
      <c r="AB60" s="141"/>
      <c r="AC60" s="91"/>
      <c r="AD60" s="142"/>
    </row>
    <row r="61" spans="1:30" ht="16.5" customHeight="1" x14ac:dyDescent="0.3">
      <c r="A61" s="330">
        <v>56</v>
      </c>
      <c r="B61" s="288"/>
      <c r="C61" s="67"/>
      <c r="D61" s="67"/>
      <c r="E61" s="298"/>
      <c r="F61" s="314"/>
      <c r="G61" s="87"/>
      <c r="H61" s="87"/>
      <c r="I61" s="87"/>
      <c r="J61" s="87"/>
      <c r="K61" s="87"/>
      <c r="L61" s="132"/>
      <c r="M61" s="139"/>
      <c r="N61" s="132"/>
      <c r="O61" s="87"/>
      <c r="P61" s="87"/>
      <c r="Q61" s="87"/>
      <c r="R61" s="87"/>
      <c r="S61" s="87"/>
      <c r="T61" s="132"/>
      <c r="U61" s="139"/>
      <c r="V61" s="81"/>
      <c r="W61" s="87"/>
      <c r="X61" s="87"/>
      <c r="Y61" s="87"/>
      <c r="Z61" s="140"/>
      <c r="AA61" s="141"/>
      <c r="AB61" s="141"/>
      <c r="AC61" s="91"/>
      <c r="AD61" s="142"/>
    </row>
    <row r="62" spans="1:30" ht="16.5" customHeight="1" x14ac:dyDescent="0.3">
      <c r="A62" s="330">
        <v>57</v>
      </c>
      <c r="B62" s="288"/>
      <c r="C62" s="67"/>
      <c r="D62" s="67"/>
      <c r="E62" s="298"/>
      <c r="F62" s="314"/>
      <c r="G62" s="87"/>
      <c r="H62" s="87"/>
      <c r="I62" s="87"/>
      <c r="J62" s="87"/>
      <c r="K62" s="87"/>
      <c r="L62" s="132"/>
      <c r="M62" s="139"/>
      <c r="N62" s="132"/>
      <c r="O62" s="87"/>
      <c r="P62" s="87"/>
      <c r="Q62" s="87"/>
      <c r="R62" s="87"/>
      <c r="S62" s="87"/>
      <c r="T62" s="132"/>
      <c r="U62" s="139"/>
      <c r="V62" s="81"/>
      <c r="W62" s="87"/>
      <c r="X62" s="87"/>
      <c r="Y62" s="87"/>
      <c r="Z62" s="140"/>
      <c r="AA62" s="141"/>
      <c r="AB62" s="141"/>
      <c r="AC62" s="91"/>
      <c r="AD62" s="142"/>
    </row>
    <row r="63" spans="1:30" ht="16.5" customHeight="1" x14ac:dyDescent="0.3">
      <c r="A63" s="330">
        <v>58</v>
      </c>
      <c r="B63" s="288"/>
      <c r="C63" s="67"/>
      <c r="D63" s="67"/>
      <c r="E63" s="298"/>
      <c r="F63" s="314"/>
      <c r="G63" s="87"/>
      <c r="H63" s="87"/>
      <c r="I63" s="87"/>
      <c r="J63" s="87"/>
      <c r="K63" s="87"/>
      <c r="L63" s="132"/>
      <c r="M63" s="139"/>
      <c r="N63" s="132"/>
      <c r="O63" s="87"/>
      <c r="P63" s="87"/>
      <c r="Q63" s="87"/>
      <c r="R63" s="87"/>
      <c r="S63" s="87"/>
      <c r="T63" s="132"/>
      <c r="U63" s="139"/>
      <c r="V63" s="81"/>
      <c r="W63" s="87"/>
      <c r="X63" s="87"/>
      <c r="Y63" s="87"/>
      <c r="Z63" s="140"/>
      <c r="AA63" s="141"/>
      <c r="AB63" s="141"/>
      <c r="AC63" s="91"/>
      <c r="AD63" s="142"/>
    </row>
    <row r="64" spans="1:30" ht="16.5" customHeight="1" x14ac:dyDescent="0.3">
      <c r="A64" s="330">
        <v>59</v>
      </c>
      <c r="B64" s="288"/>
      <c r="C64" s="67"/>
      <c r="D64" s="67"/>
      <c r="E64" s="298"/>
      <c r="F64" s="314"/>
      <c r="G64" s="87"/>
      <c r="H64" s="87"/>
      <c r="I64" s="87"/>
      <c r="J64" s="87"/>
      <c r="K64" s="87"/>
      <c r="L64" s="132"/>
      <c r="M64" s="139"/>
      <c r="N64" s="132"/>
      <c r="O64" s="87"/>
      <c r="P64" s="87"/>
      <c r="Q64" s="87"/>
      <c r="R64" s="87"/>
      <c r="S64" s="87"/>
      <c r="T64" s="132"/>
      <c r="U64" s="139"/>
      <c r="V64" s="81"/>
      <c r="W64" s="87"/>
      <c r="X64" s="87"/>
      <c r="Y64" s="87"/>
      <c r="Z64" s="140"/>
      <c r="AA64" s="141"/>
      <c r="AB64" s="141"/>
      <c r="AC64" s="91"/>
      <c r="AD64" s="142"/>
    </row>
    <row r="65" spans="1:30" ht="16.5" customHeight="1" x14ac:dyDescent="0.3">
      <c r="A65" s="330">
        <v>60</v>
      </c>
      <c r="B65" s="288"/>
      <c r="C65" s="67"/>
      <c r="D65" s="67"/>
      <c r="E65" s="298"/>
      <c r="F65" s="314"/>
      <c r="G65" s="87"/>
      <c r="H65" s="87"/>
      <c r="I65" s="87"/>
      <c r="J65" s="87"/>
      <c r="K65" s="87"/>
      <c r="L65" s="132"/>
      <c r="M65" s="139"/>
      <c r="N65" s="132"/>
      <c r="O65" s="87"/>
      <c r="P65" s="87"/>
      <c r="Q65" s="87"/>
      <c r="R65" s="87"/>
      <c r="S65" s="87"/>
      <c r="T65" s="132"/>
      <c r="U65" s="139"/>
      <c r="V65" s="81"/>
      <c r="W65" s="87"/>
      <c r="X65" s="87"/>
      <c r="Y65" s="87"/>
      <c r="Z65" s="140"/>
      <c r="AA65" s="141"/>
      <c r="AB65" s="141"/>
      <c r="AC65" s="91"/>
      <c r="AD65" s="142"/>
    </row>
    <row r="66" spans="1:30" ht="16.5" customHeight="1" x14ac:dyDescent="0.3">
      <c r="A66" s="330">
        <v>61</v>
      </c>
      <c r="B66" s="288"/>
      <c r="C66" s="67"/>
      <c r="D66" s="67"/>
      <c r="E66" s="298"/>
      <c r="F66" s="314"/>
      <c r="G66" s="87"/>
      <c r="H66" s="87"/>
      <c r="I66" s="87"/>
      <c r="J66" s="87"/>
      <c r="K66" s="87"/>
      <c r="L66" s="132"/>
      <c r="M66" s="139"/>
      <c r="N66" s="132"/>
      <c r="O66" s="87"/>
      <c r="P66" s="87"/>
      <c r="Q66" s="87"/>
      <c r="R66" s="87"/>
      <c r="S66" s="87"/>
      <c r="T66" s="132"/>
      <c r="U66" s="139"/>
      <c r="V66" s="81"/>
      <c r="W66" s="87"/>
      <c r="X66" s="87"/>
      <c r="Y66" s="87"/>
      <c r="Z66" s="140"/>
      <c r="AA66" s="141"/>
      <c r="AB66" s="141"/>
      <c r="AC66" s="91"/>
      <c r="AD66" s="142"/>
    </row>
    <row r="67" spans="1:30" ht="16.5" customHeight="1" x14ac:dyDescent="0.3">
      <c r="A67" s="330">
        <v>62</v>
      </c>
      <c r="B67" s="288"/>
      <c r="C67" s="67"/>
      <c r="D67" s="67"/>
      <c r="E67" s="298"/>
      <c r="F67" s="314"/>
      <c r="G67" s="87"/>
      <c r="H67" s="87"/>
      <c r="I67" s="87"/>
      <c r="J67" s="87"/>
      <c r="K67" s="87"/>
      <c r="L67" s="132"/>
      <c r="M67" s="139"/>
      <c r="N67" s="132"/>
      <c r="O67" s="87"/>
      <c r="P67" s="87"/>
      <c r="Q67" s="87"/>
      <c r="R67" s="87"/>
      <c r="S67" s="87"/>
      <c r="T67" s="132"/>
      <c r="U67" s="139"/>
      <c r="V67" s="81"/>
      <c r="W67" s="87"/>
      <c r="X67" s="87"/>
      <c r="Y67" s="87"/>
      <c r="Z67" s="140"/>
      <c r="AA67" s="141"/>
      <c r="AB67" s="141"/>
      <c r="AC67" s="91"/>
      <c r="AD67" s="142"/>
    </row>
    <row r="68" spans="1:30" ht="16.5" customHeight="1" x14ac:dyDescent="0.3">
      <c r="A68" s="330">
        <v>63</v>
      </c>
      <c r="B68" s="288"/>
      <c r="C68" s="67"/>
      <c r="D68" s="67"/>
      <c r="E68" s="298"/>
      <c r="F68" s="314"/>
      <c r="G68" s="87"/>
      <c r="H68" s="87"/>
      <c r="I68" s="87"/>
      <c r="J68" s="87"/>
      <c r="K68" s="87"/>
      <c r="L68" s="132"/>
      <c r="M68" s="139"/>
      <c r="N68" s="132"/>
      <c r="O68" s="87"/>
      <c r="P68" s="87"/>
      <c r="Q68" s="87"/>
      <c r="R68" s="87"/>
      <c r="S68" s="87"/>
      <c r="T68" s="132"/>
      <c r="U68" s="139"/>
      <c r="V68" s="81"/>
      <c r="W68" s="87"/>
      <c r="X68" s="87"/>
      <c r="Y68" s="87"/>
      <c r="Z68" s="140"/>
      <c r="AA68" s="141"/>
      <c r="AB68" s="141"/>
      <c r="AC68" s="91"/>
      <c r="AD68" s="142"/>
    </row>
    <row r="69" spans="1:30" ht="16.5" customHeight="1" x14ac:dyDescent="0.3">
      <c r="A69" s="330">
        <v>64</v>
      </c>
      <c r="B69" s="288"/>
      <c r="C69" s="67"/>
      <c r="D69" s="67"/>
      <c r="E69" s="298"/>
      <c r="F69" s="314"/>
      <c r="G69" s="87"/>
      <c r="H69" s="87"/>
      <c r="I69" s="87"/>
      <c r="J69" s="87"/>
      <c r="K69" s="87"/>
      <c r="L69" s="132"/>
      <c r="M69" s="139"/>
      <c r="N69" s="132"/>
      <c r="O69" s="87"/>
      <c r="P69" s="87"/>
      <c r="Q69" s="87"/>
      <c r="R69" s="87"/>
      <c r="S69" s="87"/>
      <c r="T69" s="132"/>
      <c r="U69" s="139"/>
      <c r="V69" s="81"/>
      <c r="W69" s="87"/>
      <c r="X69" s="87"/>
      <c r="Y69" s="87"/>
      <c r="Z69" s="140"/>
      <c r="AA69" s="141"/>
      <c r="AB69" s="141"/>
      <c r="AC69" s="91"/>
      <c r="AD69" s="142"/>
    </row>
    <row r="70" spans="1:30" ht="16.5" customHeight="1" x14ac:dyDescent="0.3">
      <c r="A70" s="330">
        <v>65</v>
      </c>
      <c r="B70" s="288"/>
      <c r="C70" s="67"/>
      <c r="D70" s="67"/>
      <c r="E70" s="298"/>
      <c r="F70" s="314"/>
      <c r="G70" s="87"/>
      <c r="H70" s="87"/>
      <c r="I70" s="87"/>
      <c r="J70" s="87"/>
      <c r="K70" s="87"/>
      <c r="L70" s="132"/>
      <c r="M70" s="139"/>
      <c r="N70" s="132"/>
      <c r="O70" s="87"/>
      <c r="P70" s="87"/>
      <c r="Q70" s="87"/>
      <c r="R70" s="87"/>
      <c r="S70" s="87"/>
      <c r="T70" s="132"/>
      <c r="U70" s="139"/>
      <c r="V70" s="81"/>
      <c r="W70" s="87"/>
      <c r="X70" s="87"/>
      <c r="Y70" s="87"/>
      <c r="Z70" s="140"/>
      <c r="AA70" s="141"/>
      <c r="AB70" s="141"/>
      <c r="AC70" s="91"/>
      <c r="AD70" s="142"/>
    </row>
    <row r="71" spans="1:30" ht="16.5" customHeight="1" x14ac:dyDescent="0.3">
      <c r="A71" s="330">
        <v>66</v>
      </c>
      <c r="B71" s="288"/>
      <c r="C71" s="67"/>
      <c r="D71" s="67"/>
      <c r="E71" s="298"/>
      <c r="F71" s="314"/>
      <c r="G71" s="87"/>
      <c r="H71" s="87"/>
      <c r="I71" s="87"/>
      <c r="J71" s="87"/>
      <c r="K71" s="87"/>
      <c r="L71" s="132"/>
      <c r="M71" s="139"/>
      <c r="N71" s="132"/>
      <c r="O71" s="87"/>
      <c r="P71" s="87"/>
      <c r="Q71" s="87"/>
      <c r="R71" s="87"/>
      <c r="S71" s="87"/>
      <c r="T71" s="132"/>
      <c r="U71" s="139"/>
      <c r="V71" s="81"/>
      <c r="W71" s="87"/>
      <c r="X71" s="87"/>
      <c r="Y71" s="87"/>
      <c r="Z71" s="140"/>
      <c r="AA71" s="141"/>
      <c r="AB71" s="141"/>
      <c r="AC71" s="91"/>
      <c r="AD71" s="142"/>
    </row>
    <row r="72" spans="1:30" ht="16.5" customHeight="1" x14ac:dyDescent="0.3">
      <c r="A72" s="330">
        <v>67</v>
      </c>
      <c r="B72" s="288"/>
      <c r="C72" s="67"/>
      <c r="D72" s="67"/>
      <c r="E72" s="298"/>
      <c r="F72" s="314"/>
      <c r="G72" s="87"/>
      <c r="H72" s="87"/>
      <c r="I72" s="87"/>
      <c r="J72" s="87"/>
      <c r="K72" s="87"/>
      <c r="L72" s="132"/>
      <c r="M72" s="139"/>
      <c r="N72" s="132"/>
      <c r="O72" s="87"/>
      <c r="P72" s="87"/>
      <c r="Q72" s="87"/>
      <c r="R72" s="87"/>
      <c r="S72" s="87"/>
      <c r="T72" s="132"/>
      <c r="U72" s="139"/>
      <c r="V72" s="81"/>
      <c r="W72" s="87"/>
      <c r="X72" s="87"/>
      <c r="Y72" s="87"/>
      <c r="Z72" s="140"/>
      <c r="AA72" s="141"/>
      <c r="AB72" s="141"/>
      <c r="AC72" s="91"/>
      <c r="AD72" s="142"/>
    </row>
    <row r="73" spans="1:30" ht="16.5" customHeight="1" x14ac:dyDescent="0.3">
      <c r="A73" s="330">
        <v>68</v>
      </c>
      <c r="B73" s="288"/>
      <c r="C73" s="67"/>
      <c r="D73" s="67"/>
      <c r="E73" s="298"/>
      <c r="F73" s="314"/>
      <c r="G73" s="87"/>
      <c r="H73" s="87"/>
      <c r="I73" s="87"/>
      <c r="J73" s="87"/>
      <c r="K73" s="87"/>
      <c r="L73" s="132"/>
      <c r="M73" s="139"/>
      <c r="N73" s="132"/>
      <c r="O73" s="87"/>
      <c r="P73" s="87"/>
      <c r="Q73" s="87"/>
      <c r="R73" s="87"/>
      <c r="S73" s="87"/>
      <c r="T73" s="132"/>
      <c r="U73" s="139"/>
      <c r="V73" s="81"/>
      <c r="W73" s="87"/>
      <c r="X73" s="87"/>
      <c r="Y73" s="87"/>
      <c r="Z73" s="140"/>
      <c r="AA73" s="141"/>
      <c r="AB73" s="141"/>
      <c r="AC73" s="91"/>
      <c r="AD73" s="142"/>
    </row>
    <row r="74" spans="1:30" ht="16.5" customHeight="1" x14ac:dyDescent="0.3">
      <c r="A74" s="330">
        <v>69</v>
      </c>
      <c r="B74" s="288"/>
      <c r="C74" s="67"/>
      <c r="D74" s="67"/>
      <c r="E74" s="298"/>
      <c r="F74" s="314"/>
      <c r="G74" s="87"/>
      <c r="H74" s="87"/>
      <c r="I74" s="87"/>
      <c r="J74" s="87"/>
      <c r="K74" s="87"/>
      <c r="L74" s="132"/>
      <c r="M74" s="139"/>
      <c r="N74" s="132"/>
      <c r="O74" s="87"/>
      <c r="P74" s="87"/>
      <c r="Q74" s="87"/>
      <c r="R74" s="87"/>
      <c r="S74" s="87"/>
      <c r="T74" s="132"/>
      <c r="U74" s="139"/>
      <c r="V74" s="81"/>
      <c r="W74" s="87"/>
      <c r="X74" s="87"/>
      <c r="Y74" s="87"/>
      <c r="Z74" s="140"/>
      <c r="AA74" s="141"/>
      <c r="AB74" s="141"/>
      <c r="AC74" s="91"/>
      <c r="AD74" s="142"/>
    </row>
    <row r="75" spans="1:30" ht="16.5" customHeight="1" x14ac:dyDescent="0.3">
      <c r="A75" s="330">
        <v>70</v>
      </c>
      <c r="B75" s="288"/>
      <c r="C75" s="67"/>
      <c r="D75" s="67"/>
      <c r="E75" s="298"/>
      <c r="F75" s="314"/>
      <c r="G75" s="87"/>
      <c r="H75" s="87"/>
      <c r="I75" s="87"/>
      <c r="J75" s="87"/>
      <c r="K75" s="87"/>
      <c r="L75" s="132"/>
      <c r="M75" s="139"/>
      <c r="N75" s="132"/>
      <c r="O75" s="87"/>
      <c r="P75" s="87"/>
      <c r="Q75" s="87"/>
      <c r="R75" s="87"/>
      <c r="S75" s="87"/>
      <c r="T75" s="132"/>
      <c r="U75" s="139"/>
      <c r="V75" s="81"/>
      <c r="W75" s="87"/>
      <c r="X75" s="87"/>
      <c r="Y75" s="87"/>
      <c r="Z75" s="140"/>
      <c r="AA75" s="141"/>
      <c r="AB75" s="141"/>
      <c r="AC75" s="91"/>
      <c r="AD75" s="142"/>
    </row>
    <row r="76" spans="1:30" ht="16.5" customHeight="1" x14ac:dyDescent="0.3">
      <c r="A76" s="330">
        <v>71</v>
      </c>
      <c r="B76" s="288"/>
      <c r="C76" s="67"/>
      <c r="D76" s="67"/>
      <c r="E76" s="298"/>
      <c r="F76" s="314"/>
      <c r="G76" s="87"/>
      <c r="H76" s="87"/>
      <c r="I76" s="87"/>
      <c r="J76" s="87"/>
      <c r="K76" s="87"/>
      <c r="L76" s="132"/>
      <c r="M76" s="139"/>
      <c r="N76" s="132"/>
      <c r="O76" s="87"/>
      <c r="P76" s="87"/>
      <c r="Q76" s="87"/>
      <c r="R76" s="87"/>
      <c r="S76" s="87"/>
      <c r="T76" s="132"/>
      <c r="U76" s="139"/>
      <c r="V76" s="81"/>
      <c r="W76" s="87"/>
      <c r="X76" s="87"/>
      <c r="Y76" s="87"/>
      <c r="Z76" s="140"/>
      <c r="AA76" s="141"/>
      <c r="AB76" s="141"/>
      <c r="AC76" s="91"/>
      <c r="AD76" s="142"/>
    </row>
    <row r="77" spans="1:30" ht="16.5" customHeight="1" x14ac:dyDescent="0.3">
      <c r="A77" s="330">
        <v>72</v>
      </c>
      <c r="B77" s="288"/>
      <c r="C77" s="67"/>
      <c r="D77" s="67"/>
      <c r="E77" s="298"/>
      <c r="F77" s="314"/>
      <c r="G77" s="87"/>
      <c r="H77" s="87"/>
      <c r="I77" s="87"/>
      <c r="J77" s="87"/>
      <c r="K77" s="87"/>
      <c r="L77" s="132"/>
      <c r="M77" s="139"/>
      <c r="N77" s="132"/>
      <c r="O77" s="87"/>
      <c r="P77" s="87"/>
      <c r="Q77" s="87"/>
      <c r="R77" s="87"/>
      <c r="S77" s="87"/>
      <c r="T77" s="132"/>
      <c r="U77" s="139"/>
      <c r="V77" s="81"/>
      <c r="W77" s="87"/>
      <c r="X77" s="87"/>
      <c r="Y77" s="87"/>
      <c r="Z77" s="140"/>
      <c r="AA77" s="141"/>
      <c r="AB77" s="141"/>
      <c r="AC77" s="91"/>
      <c r="AD77" s="142"/>
    </row>
    <row r="78" spans="1:30" ht="16.5" customHeight="1" x14ac:dyDescent="0.3">
      <c r="A78" s="330">
        <v>73</v>
      </c>
      <c r="B78" s="288"/>
      <c r="C78" s="67"/>
      <c r="D78" s="67"/>
      <c r="E78" s="298"/>
      <c r="F78" s="314"/>
      <c r="G78" s="87"/>
      <c r="H78" s="87"/>
      <c r="I78" s="87"/>
      <c r="J78" s="87"/>
      <c r="K78" s="87"/>
      <c r="L78" s="132"/>
      <c r="M78" s="139"/>
      <c r="N78" s="132"/>
      <c r="O78" s="87"/>
      <c r="P78" s="87"/>
      <c r="Q78" s="87"/>
      <c r="R78" s="87"/>
      <c r="S78" s="87"/>
      <c r="T78" s="132"/>
      <c r="U78" s="139"/>
      <c r="V78" s="81"/>
      <c r="W78" s="87"/>
      <c r="X78" s="87"/>
      <c r="Y78" s="87"/>
      <c r="Z78" s="140"/>
      <c r="AA78" s="141"/>
      <c r="AB78" s="141"/>
      <c r="AC78" s="91"/>
      <c r="AD78" s="142"/>
    </row>
    <row r="79" spans="1:30" ht="16.5" customHeight="1" x14ac:dyDescent="0.3">
      <c r="A79" s="330">
        <v>74</v>
      </c>
      <c r="B79" s="288"/>
      <c r="C79" s="67"/>
      <c r="D79" s="67"/>
      <c r="E79" s="298"/>
      <c r="F79" s="314"/>
      <c r="G79" s="87"/>
      <c r="H79" s="87"/>
      <c r="I79" s="87"/>
      <c r="J79" s="87"/>
      <c r="K79" s="87"/>
      <c r="L79" s="132"/>
      <c r="M79" s="139"/>
      <c r="N79" s="132"/>
      <c r="O79" s="87"/>
      <c r="P79" s="87"/>
      <c r="Q79" s="87"/>
      <c r="R79" s="87"/>
      <c r="S79" s="87"/>
      <c r="T79" s="132"/>
      <c r="U79" s="139"/>
      <c r="V79" s="81"/>
      <c r="W79" s="87"/>
      <c r="X79" s="87"/>
      <c r="Y79" s="87"/>
      <c r="Z79" s="140"/>
      <c r="AA79" s="141"/>
      <c r="AB79" s="141"/>
      <c r="AC79" s="91"/>
      <c r="AD79" s="142"/>
    </row>
    <row r="80" spans="1:30" ht="16.5" customHeight="1" x14ac:dyDescent="0.3">
      <c r="A80" s="330">
        <v>75</v>
      </c>
      <c r="B80" s="288"/>
      <c r="C80" s="67"/>
      <c r="D80" s="67"/>
      <c r="E80" s="298"/>
      <c r="F80" s="314"/>
      <c r="G80" s="87"/>
      <c r="H80" s="87"/>
      <c r="I80" s="87"/>
      <c r="J80" s="87"/>
      <c r="K80" s="87"/>
      <c r="L80" s="132"/>
      <c r="M80" s="139"/>
      <c r="N80" s="132"/>
      <c r="O80" s="87"/>
      <c r="P80" s="87"/>
      <c r="Q80" s="87"/>
      <c r="R80" s="87"/>
      <c r="S80" s="87"/>
      <c r="T80" s="132"/>
      <c r="U80" s="139"/>
      <c r="V80" s="81"/>
      <c r="W80" s="87"/>
      <c r="X80" s="87"/>
      <c r="Y80" s="87"/>
      <c r="Z80" s="140"/>
      <c r="AA80" s="141"/>
      <c r="AB80" s="141"/>
      <c r="AC80" s="91"/>
      <c r="AD80" s="142"/>
    </row>
    <row r="81" spans="1:30" ht="16.5" customHeight="1" x14ac:dyDescent="0.3">
      <c r="A81" s="330">
        <v>76</v>
      </c>
      <c r="B81" s="288"/>
      <c r="C81" s="67"/>
      <c r="D81" s="67"/>
      <c r="E81" s="298"/>
      <c r="F81" s="314"/>
      <c r="G81" s="87"/>
      <c r="H81" s="87"/>
      <c r="I81" s="87"/>
      <c r="J81" s="87"/>
      <c r="K81" s="87"/>
      <c r="L81" s="132"/>
      <c r="M81" s="139"/>
      <c r="N81" s="132"/>
      <c r="O81" s="87"/>
      <c r="P81" s="87"/>
      <c r="Q81" s="87"/>
      <c r="R81" s="87"/>
      <c r="S81" s="87"/>
      <c r="T81" s="132"/>
      <c r="U81" s="139"/>
      <c r="V81" s="81"/>
      <c r="W81" s="87"/>
      <c r="X81" s="87"/>
      <c r="Y81" s="87"/>
      <c r="Z81" s="140"/>
      <c r="AA81" s="141"/>
      <c r="AB81" s="141"/>
      <c r="AC81" s="91"/>
      <c r="AD81" s="142"/>
    </row>
    <row r="82" spans="1:30" ht="16.5" customHeight="1" x14ac:dyDescent="0.3">
      <c r="A82" s="330">
        <v>77</v>
      </c>
      <c r="B82" s="288"/>
      <c r="C82" s="67"/>
      <c r="D82" s="67"/>
      <c r="E82" s="298"/>
      <c r="F82" s="314"/>
      <c r="G82" s="87"/>
      <c r="H82" s="87"/>
      <c r="I82" s="87"/>
      <c r="J82" s="87"/>
      <c r="K82" s="87"/>
      <c r="L82" s="132"/>
      <c r="M82" s="139"/>
      <c r="N82" s="132"/>
      <c r="O82" s="87"/>
      <c r="P82" s="87"/>
      <c r="Q82" s="87"/>
      <c r="R82" s="87"/>
      <c r="S82" s="87"/>
      <c r="T82" s="132"/>
      <c r="U82" s="139"/>
      <c r="V82" s="81"/>
      <c r="W82" s="87"/>
      <c r="X82" s="87"/>
      <c r="Y82" s="87"/>
      <c r="Z82" s="140"/>
      <c r="AA82" s="141"/>
      <c r="AB82" s="141"/>
      <c r="AC82" s="91"/>
      <c r="AD82" s="142"/>
    </row>
    <row r="83" spans="1:30" ht="16.5" customHeight="1" x14ac:dyDescent="0.3">
      <c r="A83" s="330">
        <v>78</v>
      </c>
      <c r="B83" s="288"/>
      <c r="C83" s="67"/>
      <c r="D83" s="67"/>
      <c r="E83" s="298"/>
      <c r="F83" s="314"/>
      <c r="G83" s="87"/>
      <c r="H83" s="87"/>
      <c r="I83" s="87"/>
      <c r="J83" s="87"/>
      <c r="K83" s="87"/>
      <c r="L83" s="132"/>
      <c r="M83" s="139"/>
      <c r="N83" s="132"/>
      <c r="O83" s="87"/>
      <c r="P83" s="87"/>
      <c r="Q83" s="87"/>
      <c r="R83" s="87"/>
      <c r="S83" s="87"/>
      <c r="T83" s="132"/>
      <c r="U83" s="145"/>
      <c r="V83" s="81"/>
      <c r="W83" s="87"/>
      <c r="X83" s="87"/>
      <c r="Y83" s="87"/>
      <c r="Z83" s="140"/>
      <c r="AA83" s="141"/>
      <c r="AB83" s="141"/>
      <c r="AC83" s="91"/>
      <c r="AD83" s="142"/>
    </row>
    <row r="84" spans="1:30" ht="16.5" customHeight="1" x14ac:dyDescent="0.3">
      <c r="A84" s="330">
        <v>79</v>
      </c>
      <c r="B84" s="288"/>
      <c r="C84" s="67"/>
      <c r="D84" s="67"/>
      <c r="E84" s="298"/>
      <c r="F84" s="314"/>
      <c r="G84" s="87"/>
      <c r="H84" s="87"/>
      <c r="I84" s="87"/>
      <c r="J84" s="87"/>
      <c r="K84" s="87"/>
      <c r="L84" s="132"/>
      <c r="M84" s="139"/>
      <c r="N84" s="132"/>
      <c r="O84" s="87"/>
      <c r="P84" s="87"/>
      <c r="Q84" s="87"/>
      <c r="R84" s="87"/>
      <c r="S84" s="87"/>
      <c r="T84" s="132"/>
      <c r="U84" s="139"/>
      <c r="V84" s="81"/>
      <c r="W84" s="87"/>
      <c r="X84" s="87"/>
      <c r="Y84" s="87"/>
      <c r="Z84" s="140"/>
      <c r="AA84" s="141"/>
      <c r="AB84" s="141"/>
      <c r="AC84" s="91"/>
      <c r="AD84" s="142"/>
    </row>
    <row r="85" spans="1:30" ht="16.5" customHeight="1" x14ac:dyDescent="0.3">
      <c r="A85" s="330">
        <v>80</v>
      </c>
      <c r="B85" s="288"/>
      <c r="C85" s="67"/>
      <c r="D85" s="67"/>
      <c r="E85" s="298"/>
      <c r="F85" s="314"/>
      <c r="G85" s="87"/>
      <c r="H85" s="87"/>
      <c r="I85" s="87"/>
      <c r="J85" s="87"/>
      <c r="K85" s="87"/>
      <c r="L85" s="132"/>
      <c r="M85" s="139"/>
      <c r="N85" s="132"/>
      <c r="O85" s="87"/>
      <c r="P85" s="87"/>
      <c r="Q85" s="87"/>
      <c r="R85" s="87"/>
      <c r="S85" s="87"/>
      <c r="T85" s="132"/>
      <c r="U85" s="139"/>
      <c r="V85" s="81"/>
      <c r="W85" s="87"/>
      <c r="X85" s="87"/>
      <c r="Y85" s="87"/>
      <c r="Z85" s="140"/>
      <c r="AA85" s="141"/>
      <c r="AB85" s="141"/>
      <c r="AC85" s="91"/>
      <c r="AD85" s="142"/>
    </row>
    <row r="86" spans="1:30" ht="16.5" customHeight="1" x14ac:dyDescent="0.3">
      <c r="A86" s="330">
        <v>81</v>
      </c>
      <c r="B86" s="288"/>
      <c r="C86" s="67"/>
      <c r="D86" s="67"/>
      <c r="E86" s="298"/>
      <c r="F86" s="314"/>
      <c r="G86" s="87"/>
      <c r="H86" s="87"/>
      <c r="I86" s="87"/>
      <c r="J86" s="87"/>
      <c r="K86" s="87"/>
      <c r="L86" s="132"/>
      <c r="M86" s="139"/>
      <c r="N86" s="132"/>
      <c r="O86" s="87"/>
      <c r="P86" s="87"/>
      <c r="Q86" s="87"/>
      <c r="R86" s="87"/>
      <c r="S86" s="87"/>
      <c r="T86" s="132"/>
      <c r="U86" s="139"/>
      <c r="V86" s="81"/>
      <c r="W86" s="87"/>
      <c r="X86" s="87"/>
      <c r="Y86" s="87"/>
      <c r="Z86" s="140"/>
      <c r="AA86" s="141"/>
      <c r="AB86" s="141"/>
      <c r="AC86" s="91"/>
      <c r="AD86" s="142"/>
    </row>
    <row r="87" spans="1:30" ht="16.5" customHeight="1" x14ac:dyDescent="0.3">
      <c r="A87" s="330">
        <v>82</v>
      </c>
      <c r="B87" s="183"/>
      <c r="C87" s="182"/>
      <c r="D87" s="182"/>
      <c r="E87" s="295"/>
      <c r="F87" s="315"/>
      <c r="G87" s="146"/>
      <c r="H87" s="146"/>
      <c r="I87" s="146"/>
      <c r="J87" s="146"/>
      <c r="K87" s="146"/>
      <c r="L87" s="147"/>
      <c r="M87" s="148"/>
      <c r="N87" s="147"/>
      <c r="O87" s="146"/>
      <c r="P87" s="146"/>
      <c r="Q87" s="146"/>
      <c r="R87" s="146"/>
      <c r="S87" s="146"/>
      <c r="T87" s="147"/>
      <c r="U87" s="149"/>
      <c r="V87" s="149"/>
      <c r="W87" s="146"/>
      <c r="X87" s="146"/>
      <c r="Y87" s="146"/>
      <c r="Z87" s="150"/>
      <c r="AA87" s="151"/>
      <c r="AB87" s="151"/>
      <c r="AC87" s="91"/>
      <c r="AD87" s="152"/>
    </row>
    <row r="88" spans="1:30" ht="16.5" customHeight="1" x14ac:dyDescent="0.3">
      <c r="A88" s="330">
        <v>83</v>
      </c>
      <c r="B88" s="180"/>
      <c r="C88" s="182"/>
      <c r="D88" s="182"/>
      <c r="E88" s="295"/>
      <c r="F88" s="315"/>
      <c r="G88" s="146"/>
      <c r="H88" s="146"/>
      <c r="I88" s="146"/>
      <c r="J88" s="146"/>
      <c r="K88" s="146"/>
      <c r="L88" s="147"/>
      <c r="M88" s="148"/>
      <c r="N88" s="147"/>
      <c r="O88" s="146"/>
      <c r="P88" s="146"/>
      <c r="Q88" s="146"/>
      <c r="R88" s="146"/>
      <c r="S88" s="146"/>
      <c r="T88" s="147"/>
      <c r="U88" s="149"/>
      <c r="V88" s="149"/>
      <c r="W88" s="146"/>
      <c r="X88" s="146"/>
      <c r="Y88" s="146"/>
      <c r="Z88" s="150"/>
      <c r="AA88" s="151"/>
      <c r="AB88" s="151"/>
      <c r="AC88" s="91"/>
      <c r="AD88" s="152"/>
    </row>
    <row r="89" spans="1:30" ht="16.5" customHeight="1" x14ac:dyDescent="0.3">
      <c r="A89" s="330">
        <v>84</v>
      </c>
      <c r="B89" s="180"/>
      <c r="C89" s="153"/>
      <c r="D89" s="153"/>
      <c r="E89" s="296"/>
      <c r="F89" s="315"/>
      <c r="G89" s="146"/>
      <c r="H89" s="146"/>
      <c r="I89" s="146"/>
      <c r="J89" s="146"/>
      <c r="K89" s="146"/>
      <c r="L89" s="147"/>
      <c r="M89" s="148"/>
      <c r="N89" s="147"/>
      <c r="O89" s="146"/>
      <c r="P89" s="146"/>
      <c r="Q89" s="146"/>
      <c r="R89" s="146"/>
      <c r="S89" s="146"/>
      <c r="T89" s="147"/>
      <c r="U89" s="149"/>
      <c r="V89" s="149"/>
      <c r="W89" s="146"/>
      <c r="X89" s="146"/>
      <c r="Y89" s="146"/>
      <c r="Z89" s="150"/>
      <c r="AA89" s="151"/>
      <c r="AB89" s="151"/>
      <c r="AC89" s="91"/>
      <c r="AD89" s="152"/>
    </row>
    <row r="90" spans="1:30" ht="16.5" customHeight="1" x14ac:dyDescent="0.3">
      <c r="A90" s="330">
        <v>85</v>
      </c>
      <c r="B90" s="183"/>
      <c r="C90" s="153"/>
      <c r="D90" s="153"/>
      <c r="E90" s="296"/>
      <c r="F90" s="315"/>
      <c r="G90" s="146"/>
      <c r="H90" s="146"/>
      <c r="I90" s="146"/>
      <c r="J90" s="146"/>
      <c r="K90" s="146"/>
      <c r="L90" s="147"/>
      <c r="M90" s="148"/>
      <c r="N90" s="147"/>
      <c r="O90" s="146"/>
      <c r="P90" s="146"/>
      <c r="Q90" s="146"/>
      <c r="R90" s="146"/>
      <c r="S90" s="146"/>
      <c r="T90" s="147"/>
      <c r="U90" s="149"/>
      <c r="V90" s="149"/>
      <c r="W90" s="146"/>
      <c r="X90" s="146"/>
      <c r="Y90" s="146"/>
      <c r="Z90" s="150"/>
      <c r="AA90" s="151"/>
      <c r="AB90" s="151"/>
      <c r="AC90" s="91"/>
      <c r="AD90" s="152"/>
    </row>
    <row r="91" spans="1:30" ht="16.5" customHeight="1" x14ac:dyDescent="0.3">
      <c r="A91" s="330">
        <v>86</v>
      </c>
      <c r="B91" s="180"/>
      <c r="C91" s="153"/>
      <c r="D91" s="153"/>
      <c r="E91" s="296"/>
      <c r="F91" s="315"/>
      <c r="G91" s="146"/>
      <c r="H91" s="146"/>
      <c r="I91" s="146"/>
      <c r="J91" s="146"/>
      <c r="K91" s="146"/>
      <c r="L91" s="147"/>
      <c r="M91" s="148"/>
      <c r="N91" s="147"/>
      <c r="O91" s="146"/>
      <c r="P91" s="146"/>
      <c r="Q91" s="146"/>
      <c r="R91" s="146"/>
      <c r="S91" s="146"/>
      <c r="T91" s="147"/>
      <c r="U91" s="149"/>
      <c r="V91" s="149"/>
      <c r="W91" s="146"/>
      <c r="X91" s="146"/>
      <c r="Y91" s="146"/>
      <c r="Z91" s="150"/>
      <c r="AA91" s="151"/>
      <c r="AB91" s="151"/>
      <c r="AC91" s="91"/>
      <c r="AD91" s="152"/>
    </row>
    <row r="92" spans="1:30" ht="16.5" customHeight="1" x14ac:dyDescent="0.3">
      <c r="A92" s="330">
        <v>87</v>
      </c>
      <c r="B92" s="180"/>
      <c r="C92" s="153"/>
      <c r="D92" s="153"/>
      <c r="E92" s="296"/>
      <c r="F92" s="315"/>
      <c r="G92" s="146"/>
      <c r="H92" s="146"/>
      <c r="I92" s="146"/>
      <c r="J92" s="146"/>
      <c r="K92" s="146"/>
      <c r="L92" s="147"/>
      <c r="M92" s="148"/>
      <c r="N92" s="147"/>
      <c r="O92" s="146"/>
      <c r="P92" s="146"/>
      <c r="Q92" s="146"/>
      <c r="R92" s="146"/>
      <c r="S92" s="146"/>
      <c r="T92" s="147"/>
      <c r="U92" s="154"/>
      <c r="V92" s="149"/>
      <c r="W92" s="146"/>
      <c r="X92" s="146"/>
      <c r="Y92" s="146"/>
      <c r="Z92" s="150"/>
      <c r="AA92" s="151"/>
      <c r="AB92" s="151"/>
      <c r="AC92" s="91"/>
      <c r="AD92" s="152"/>
    </row>
    <row r="93" spans="1:30" ht="16.5" customHeight="1" x14ac:dyDescent="0.3">
      <c r="A93" s="330">
        <v>88</v>
      </c>
      <c r="B93" s="183"/>
      <c r="C93" s="153"/>
      <c r="D93" s="153"/>
      <c r="E93" s="296"/>
      <c r="F93" s="315"/>
      <c r="G93" s="146"/>
      <c r="H93" s="146"/>
      <c r="I93" s="146"/>
      <c r="J93" s="146"/>
      <c r="K93" s="146"/>
      <c r="L93" s="147"/>
      <c r="M93" s="148"/>
      <c r="N93" s="147"/>
      <c r="O93" s="146"/>
      <c r="P93" s="146"/>
      <c r="Q93" s="146"/>
      <c r="R93" s="146"/>
      <c r="S93" s="146"/>
      <c r="T93" s="147"/>
      <c r="U93" s="149"/>
      <c r="V93" s="149"/>
      <c r="W93" s="146"/>
      <c r="X93" s="146"/>
      <c r="Y93" s="146"/>
      <c r="Z93" s="150"/>
      <c r="AA93" s="151"/>
      <c r="AB93" s="151"/>
      <c r="AC93" s="91"/>
      <c r="AD93" s="152"/>
    </row>
    <row r="94" spans="1:30" ht="16.5" customHeight="1" x14ac:dyDescent="0.3">
      <c r="A94" s="330">
        <v>89</v>
      </c>
      <c r="B94" s="180"/>
      <c r="C94" s="3"/>
      <c r="D94" s="3"/>
      <c r="E94" s="246"/>
      <c r="F94" s="312"/>
      <c r="G94" s="122"/>
      <c r="H94" s="122"/>
      <c r="I94" s="122"/>
      <c r="J94" s="122"/>
      <c r="K94" s="122"/>
      <c r="L94" s="138"/>
      <c r="M94" s="45"/>
      <c r="N94" s="121"/>
      <c r="O94" s="122"/>
      <c r="P94" s="122"/>
      <c r="Q94" s="122"/>
      <c r="R94" s="122"/>
      <c r="S94" s="122"/>
      <c r="T94" s="138"/>
      <c r="U94" s="46"/>
      <c r="V94" s="46"/>
      <c r="W94" s="122"/>
      <c r="X94" s="122"/>
      <c r="Y94" s="122"/>
      <c r="Z94" s="126"/>
      <c r="AA94" s="127"/>
      <c r="AB94" s="127"/>
      <c r="AC94" s="91"/>
      <c r="AD94" s="129"/>
    </row>
    <row r="95" spans="1:30" ht="16.5" customHeight="1" x14ac:dyDescent="0.3">
      <c r="A95" s="330">
        <v>90</v>
      </c>
      <c r="B95" s="180"/>
      <c r="C95" s="3"/>
      <c r="D95" s="3"/>
      <c r="E95" s="246"/>
      <c r="F95" s="312"/>
      <c r="G95" s="122"/>
      <c r="H95" s="122"/>
      <c r="I95" s="122"/>
      <c r="J95" s="122"/>
      <c r="K95" s="122"/>
      <c r="L95" s="138"/>
      <c r="M95" s="45"/>
      <c r="N95" s="121"/>
      <c r="O95" s="122"/>
      <c r="P95" s="122"/>
      <c r="Q95" s="122"/>
      <c r="R95" s="122"/>
      <c r="S95" s="122"/>
      <c r="T95" s="138"/>
      <c r="U95" s="46"/>
      <c r="V95" s="46"/>
      <c r="W95" s="122"/>
      <c r="X95" s="122"/>
      <c r="Y95" s="120"/>
      <c r="Z95" s="126"/>
      <c r="AA95" s="127"/>
      <c r="AB95" s="127"/>
      <c r="AC95" s="91"/>
      <c r="AD95" s="129"/>
    </row>
    <row r="96" spans="1:30" ht="16.5" customHeight="1" x14ac:dyDescent="0.3">
      <c r="A96" s="330">
        <v>91</v>
      </c>
      <c r="B96" s="183"/>
      <c r="C96" s="3"/>
      <c r="D96" s="3"/>
      <c r="E96" s="246"/>
      <c r="F96" s="312"/>
      <c r="G96" s="122"/>
      <c r="H96" s="122"/>
      <c r="I96" s="122"/>
      <c r="J96" s="122"/>
      <c r="K96" s="122"/>
      <c r="L96" s="138"/>
      <c r="M96" s="45"/>
      <c r="N96" s="121"/>
      <c r="O96" s="122"/>
      <c r="P96" s="122"/>
      <c r="Q96" s="122"/>
      <c r="R96" s="122"/>
      <c r="S96" s="122"/>
      <c r="T96" s="138"/>
      <c r="U96" s="46"/>
      <c r="V96" s="46"/>
      <c r="W96" s="122"/>
      <c r="X96" s="122"/>
      <c r="Y96" s="122"/>
      <c r="Z96" s="126"/>
      <c r="AA96" s="127"/>
      <c r="AB96" s="127"/>
      <c r="AC96" s="91"/>
      <c r="AD96" s="129"/>
    </row>
    <row r="97" spans="1:30" ht="16.5" customHeight="1" x14ac:dyDescent="0.3">
      <c r="A97" s="330">
        <v>92</v>
      </c>
      <c r="B97" s="180"/>
      <c r="C97" s="3"/>
      <c r="D97" s="3"/>
      <c r="E97" s="246"/>
      <c r="F97" s="312"/>
      <c r="G97" s="122"/>
      <c r="H97" s="122"/>
      <c r="I97" s="122"/>
      <c r="J97" s="122"/>
      <c r="K97" s="122"/>
      <c r="L97" s="138"/>
      <c r="M97" s="45"/>
      <c r="N97" s="121"/>
      <c r="O97" s="122"/>
      <c r="P97" s="122"/>
      <c r="Q97" s="122"/>
      <c r="R97" s="122"/>
      <c r="S97" s="122"/>
      <c r="T97" s="138"/>
      <c r="U97" s="46"/>
      <c r="V97" s="46"/>
      <c r="W97" s="122"/>
      <c r="X97" s="122"/>
      <c r="Y97" s="122"/>
      <c r="Z97" s="126"/>
      <c r="AA97" s="127"/>
      <c r="AB97" s="127"/>
      <c r="AC97" s="91"/>
      <c r="AD97" s="129"/>
    </row>
    <row r="98" spans="1:30" ht="16.5" customHeight="1" x14ac:dyDescent="0.3">
      <c r="A98" s="330">
        <v>93</v>
      </c>
      <c r="B98" s="180"/>
      <c r="C98" s="3"/>
      <c r="D98" s="3"/>
      <c r="E98" s="246"/>
      <c r="F98" s="312"/>
      <c r="G98" s="122"/>
      <c r="H98" s="122"/>
      <c r="I98" s="122"/>
      <c r="J98" s="122"/>
      <c r="K98" s="122"/>
      <c r="L98" s="138"/>
      <c r="M98" s="45"/>
      <c r="N98" s="121"/>
      <c r="O98" s="122"/>
      <c r="P98" s="122"/>
      <c r="Q98" s="122"/>
      <c r="R98" s="122"/>
      <c r="S98" s="122"/>
      <c r="T98" s="138"/>
      <c r="U98" s="46"/>
      <c r="V98" s="46"/>
      <c r="W98" s="122"/>
      <c r="X98" s="122"/>
      <c r="Y98" s="122"/>
      <c r="Z98" s="126"/>
      <c r="AA98" s="127"/>
      <c r="AB98" s="127"/>
      <c r="AC98" s="91"/>
      <c r="AD98" s="129"/>
    </row>
    <row r="99" spans="1:30" ht="16.5" customHeight="1" x14ac:dyDescent="0.3">
      <c r="A99" s="330">
        <v>94</v>
      </c>
      <c r="B99" s="183"/>
      <c r="C99" s="3"/>
      <c r="D99" s="3"/>
      <c r="E99" s="246"/>
      <c r="F99" s="312"/>
      <c r="G99" s="122"/>
      <c r="H99" s="122"/>
      <c r="I99" s="122"/>
      <c r="J99" s="122"/>
      <c r="K99" s="122"/>
      <c r="L99" s="138"/>
      <c r="M99" s="45"/>
      <c r="N99" s="121"/>
      <c r="O99" s="122"/>
      <c r="P99" s="122"/>
      <c r="Q99" s="122"/>
      <c r="R99" s="122"/>
      <c r="S99" s="122"/>
      <c r="T99" s="138"/>
      <c r="U99" s="46"/>
      <c r="V99" s="46"/>
      <c r="W99" s="122"/>
      <c r="X99" s="122"/>
      <c r="Y99" s="122"/>
      <c r="Z99" s="126"/>
      <c r="AA99" s="127"/>
      <c r="AB99" s="127"/>
      <c r="AC99" s="91"/>
      <c r="AD99" s="129"/>
    </row>
    <row r="100" spans="1:30" ht="16.5" customHeight="1" x14ac:dyDescent="0.3">
      <c r="A100" s="330">
        <v>95</v>
      </c>
      <c r="B100" s="180"/>
      <c r="C100" s="3"/>
      <c r="D100" s="3"/>
      <c r="E100" s="246"/>
      <c r="F100" s="312"/>
      <c r="G100" s="122"/>
      <c r="H100" s="122"/>
      <c r="I100" s="122"/>
      <c r="J100" s="122"/>
      <c r="K100" s="122"/>
      <c r="L100" s="138"/>
      <c r="M100" s="45"/>
      <c r="N100" s="121"/>
      <c r="O100" s="122"/>
      <c r="P100" s="122"/>
      <c r="Q100" s="122"/>
      <c r="R100" s="122"/>
      <c r="S100" s="122"/>
      <c r="T100" s="138"/>
      <c r="U100" s="46"/>
      <c r="V100" s="46"/>
      <c r="W100" s="122"/>
      <c r="X100" s="122"/>
      <c r="Y100" s="122"/>
      <c r="Z100" s="126"/>
      <c r="AA100" s="127"/>
      <c r="AB100" s="127"/>
      <c r="AC100" s="91"/>
      <c r="AD100" s="129"/>
    </row>
    <row r="101" spans="1:30" ht="16.5" customHeight="1" x14ac:dyDescent="0.3">
      <c r="A101" s="330">
        <v>96</v>
      </c>
      <c r="B101" s="180"/>
      <c r="C101" s="3"/>
      <c r="D101" s="3"/>
      <c r="E101" s="246"/>
      <c r="F101" s="312"/>
      <c r="G101" s="122"/>
      <c r="H101" s="122"/>
      <c r="I101" s="122"/>
      <c r="J101" s="122"/>
      <c r="K101" s="122"/>
      <c r="L101" s="138"/>
      <c r="M101" s="45"/>
      <c r="N101" s="121"/>
      <c r="O101" s="122"/>
      <c r="P101" s="122"/>
      <c r="Q101" s="122"/>
      <c r="R101" s="122"/>
      <c r="S101" s="122"/>
      <c r="T101" s="138"/>
      <c r="U101" s="46"/>
      <c r="V101" s="46"/>
      <c r="W101" s="122"/>
      <c r="X101" s="122"/>
      <c r="Y101" s="122"/>
      <c r="Z101" s="126"/>
      <c r="AA101" s="127"/>
      <c r="AB101" s="127"/>
      <c r="AC101" s="91"/>
      <c r="AD101" s="129"/>
    </row>
    <row r="102" spans="1:30" ht="16.5" customHeight="1" x14ac:dyDescent="0.3">
      <c r="A102" s="330">
        <v>97</v>
      </c>
      <c r="B102" s="183"/>
      <c r="C102" s="3"/>
      <c r="D102" s="3"/>
      <c r="E102" s="246"/>
      <c r="F102" s="312"/>
      <c r="G102" s="122"/>
      <c r="H102" s="122"/>
      <c r="I102" s="122"/>
      <c r="J102" s="122"/>
      <c r="K102" s="122"/>
      <c r="L102" s="138"/>
      <c r="M102" s="45"/>
      <c r="N102" s="121"/>
      <c r="O102" s="122"/>
      <c r="P102" s="122"/>
      <c r="Q102" s="122"/>
      <c r="R102" s="122"/>
      <c r="S102" s="122"/>
      <c r="T102" s="138"/>
      <c r="U102" s="46"/>
      <c r="V102" s="46"/>
      <c r="W102" s="122"/>
      <c r="X102" s="122"/>
      <c r="Y102" s="122"/>
      <c r="Z102" s="126"/>
      <c r="AA102" s="127"/>
      <c r="AB102" s="127"/>
      <c r="AC102" s="91"/>
      <c r="AD102" s="129"/>
    </row>
    <row r="103" spans="1:30" ht="16.5" customHeight="1" x14ac:dyDescent="0.3">
      <c r="A103" s="330">
        <v>98</v>
      </c>
      <c r="B103" s="180"/>
      <c r="C103" s="3"/>
      <c r="D103" s="3"/>
      <c r="E103" s="246"/>
      <c r="F103" s="312"/>
      <c r="G103" s="122"/>
      <c r="H103" s="122"/>
      <c r="I103" s="122"/>
      <c r="J103" s="122"/>
      <c r="K103" s="122"/>
      <c r="L103" s="138"/>
      <c r="M103" s="45"/>
      <c r="N103" s="121"/>
      <c r="O103" s="122"/>
      <c r="P103" s="122"/>
      <c r="Q103" s="122"/>
      <c r="R103" s="122"/>
      <c r="S103" s="122"/>
      <c r="T103" s="138"/>
      <c r="U103" s="46"/>
      <c r="V103" s="46"/>
      <c r="W103" s="122"/>
      <c r="X103" s="122"/>
      <c r="Y103" s="122"/>
      <c r="Z103" s="126"/>
      <c r="AA103" s="127"/>
      <c r="AB103" s="127"/>
      <c r="AC103" s="91"/>
      <c r="AD103" s="129"/>
    </row>
    <row r="104" spans="1:30" ht="16.5" customHeight="1" x14ac:dyDescent="0.3">
      <c r="A104" s="330">
        <v>99</v>
      </c>
      <c r="B104" s="180"/>
      <c r="C104" s="3"/>
      <c r="D104" s="3"/>
      <c r="E104" s="246"/>
      <c r="F104" s="312"/>
      <c r="G104" s="122"/>
      <c r="H104" s="122"/>
      <c r="I104" s="122"/>
      <c r="J104" s="122"/>
      <c r="K104" s="122"/>
      <c r="L104" s="138"/>
      <c r="M104" s="45"/>
      <c r="N104" s="121"/>
      <c r="O104" s="122"/>
      <c r="P104" s="122"/>
      <c r="Q104" s="122"/>
      <c r="R104" s="122"/>
      <c r="S104" s="122"/>
      <c r="T104" s="138"/>
      <c r="U104" s="46"/>
      <c r="V104" s="46"/>
      <c r="W104" s="122"/>
      <c r="X104" s="122"/>
      <c r="Y104" s="122"/>
      <c r="Z104" s="126"/>
      <c r="AA104" s="127"/>
      <c r="AB104" s="127"/>
      <c r="AC104" s="91"/>
      <c r="AD104" s="129"/>
    </row>
    <row r="105" spans="1:30" ht="16.5" customHeight="1" x14ac:dyDescent="0.3">
      <c r="A105" s="330">
        <v>100</v>
      </c>
      <c r="B105" s="183"/>
      <c r="C105" s="3"/>
      <c r="D105" s="3"/>
      <c r="E105" s="246"/>
      <c r="F105" s="312"/>
      <c r="G105" s="122"/>
      <c r="H105" s="122"/>
      <c r="I105" s="122"/>
      <c r="J105" s="122"/>
      <c r="K105" s="122"/>
      <c r="L105" s="138"/>
      <c r="M105" s="45"/>
      <c r="N105" s="121"/>
      <c r="O105" s="122"/>
      <c r="P105" s="122"/>
      <c r="Q105" s="122"/>
      <c r="R105" s="122"/>
      <c r="S105" s="122"/>
      <c r="T105" s="138"/>
      <c r="U105" s="46"/>
      <c r="V105" s="46"/>
      <c r="W105" s="122"/>
      <c r="X105" s="122"/>
      <c r="Y105" s="122"/>
      <c r="Z105" s="126"/>
      <c r="AA105" s="127"/>
      <c r="AB105" s="127"/>
      <c r="AC105" s="91"/>
      <c r="AD105" s="129"/>
    </row>
    <row r="106" spans="1:30" ht="16.5" customHeight="1" x14ac:dyDescent="0.3">
      <c r="A106" s="330">
        <v>101</v>
      </c>
      <c r="B106" s="180"/>
      <c r="C106" s="3"/>
      <c r="D106" s="3"/>
      <c r="E106" s="246"/>
      <c r="F106" s="312"/>
      <c r="G106" s="122"/>
      <c r="H106" s="122"/>
      <c r="I106" s="122"/>
      <c r="J106" s="122"/>
      <c r="K106" s="122"/>
      <c r="L106" s="138"/>
      <c r="M106" s="45"/>
      <c r="N106" s="121"/>
      <c r="O106" s="122"/>
      <c r="P106" s="122"/>
      <c r="Q106" s="122"/>
      <c r="R106" s="122"/>
      <c r="S106" s="122"/>
      <c r="T106" s="138"/>
      <c r="U106" s="46"/>
      <c r="V106" s="46"/>
      <c r="W106" s="122"/>
      <c r="X106" s="122"/>
      <c r="Y106" s="122"/>
      <c r="Z106" s="126"/>
      <c r="AA106" s="127"/>
      <c r="AB106" s="127"/>
      <c r="AC106" s="91"/>
      <c r="AD106" s="129"/>
    </row>
    <row r="107" spans="1:30" ht="16.5" customHeight="1" x14ac:dyDescent="0.3">
      <c r="A107" s="330">
        <v>102</v>
      </c>
      <c r="B107" s="180"/>
      <c r="C107" s="3"/>
      <c r="D107" s="3"/>
      <c r="E107" s="246"/>
      <c r="F107" s="312"/>
      <c r="G107" s="122"/>
      <c r="H107" s="122"/>
      <c r="I107" s="122"/>
      <c r="J107" s="122"/>
      <c r="K107" s="122"/>
      <c r="L107" s="138"/>
      <c r="M107" s="45"/>
      <c r="N107" s="121"/>
      <c r="O107" s="122"/>
      <c r="P107" s="122"/>
      <c r="Q107" s="122"/>
      <c r="R107" s="122"/>
      <c r="S107" s="122"/>
      <c r="T107" s="138"/>
      <c r="U107" s="46"/>
      <c r="V107" s="46"/>
      <c r="W107" s="122"/>
      <c r="X107" s="122"/>
      <c r="Y107" s="122"/>
      <c r="Z107" s="126"/>
      <c r="AA107" s="127"/>
      <c r="AB107" s="127"/>
      <c r="AC107" s="91"/>
      <c r="AD107" s="129"/>
    </row>
    <row r="108" spans="1:30" ht="16.5" customHeight="1" x14ac:dyDescent="0.3">
      <c r="A108" s="330">
        <v>103</v>
      </c>
      <c r="B108" s="183"/>
      <c r="C108" s="3"/>
      <c r="D108" s="3"/>
      <c r="E108" s="246"/>
      <c r="F108" s="312"/>
      <c r="G108" s="122"/>
      <c r="H108" s="122"/>
      <c r="I108" s="122"/>
      <c r="J108" s="122"/>
      <c r="K108" s="122"/>
      <c r="L108" s="138"/>
      <c r="M108" s="45"/>
      <c r="N108" s="121"/>
      <c r="O108" s="122"/>
      <c r="P108" s="122"/>
      <c r="Q108" s="122"/>
      <c r="R108" s="122"/>
      <c r="S108" s="122"/>
      <c r="T108" s="138"/>
      <c r="U108" s="46"/>
      <c r="V108" s="46"/>
      <c r="W108" s="122"/>
      <c r="X108" s="122"/>
      <c r="Y108" s="122"/>
      <c r="Z108" s="126"/>
      <c r="AA108" s="127"/>
      <c r="AB108" s="127"/>
      <c r="AC108" s="91"/>
      <c r="AD108" s="129"/>
    </row>
    <row r="109" spans="1:30" ht="16.5" customHeight="1" x14ac:dyDescent="0.3">
      <c r="A109" s="330">
        <v>104</v>
      </c>
      <c r="B109" s="180"/>
      <c r="C109" s="3"/>
      <c r="D109" s="3"/>
      <c r="E109" s="246"/>
      <c r="F109" s="312"/>
      <c r="G109" s="122"/>
      <c r="H109" s="122"/>
      <c r="I109" s="122"/>
      <c r="J109" s="122"/>
      <c r="K109" s="122"/>
      <c r="L109" s="138"/>
      <c r="M109" s="45"/>
      <c r="N109" s="121"/>
      <c r="O109" s="122"/>
      <c r="P109" s="122"/>
      <c r="Q109" s="122"/>
      <c r="R109" s="122"/>
      <c r="S109" s="122"/>
      <c r="T109" s="138"/>
      <c r="U109" s="46"/>
      <c r="V109" s="46"/>
      <c r="W109" s="122"/>
      <c r="X109" s="122"/>
      <c r="Y109" s="122"/>
      <c r="Z109" s="126"/>
      <c r="AA109" s="127"/>
      <c r="AB109" s="127"/>
      <c r="AC109" s="91"/>
      <c r="AD109" s="129"/>
    </row>
    <row r="110" spans="1:30" ht="16.5" customHeight="1" x14ac:dyDescent="0.3">
      <c r="A110" s="330">
        <v>105</v>
      </c>
      <c r="B110" s="180"/>
      <c r="C110" s="3"/>
      <c r="D110" s="3"/>
      <c r="E110" s="246"/>
      <c r="F110" s="312"/>
      <c r="G110" s="122"/>
      <c r="H110" s="122"/>
      <c r="I110" s="122"/>
      <c r="J110" s="122"/>
      <c r="K110" s="122"/>
      <c r="L110" s="138"/>
      <c r="M110" s="45"/>
      <c r="N110" s="121"/>
      <c r="O110" s="122"/>
      <c r="P110" s="122"/>
      <c r="Q110" s="122"/>
      <c r="R110" s="122"/>
      <c r="S110" s="122"/>
      <c r="T110" s="138"/>
      <c r="U110" s="46"/>
      <c r="V110" s="46"/>
      <c r="W110" s="122"/>
      <c r="X110" s="122"/>
      <c r="Y110" s="122"/>
      <c r="Z110" s="126"/>
      <c r="AA110" s="127"/>
      <c r="AB110" s="127"/>
      <c r="AC110" s="91"/>
      <c r="AD110" s="129"/>
    </row>
    <row r="111" spans="1:30" ht="16.5" customHeight="1" x14ac:dyDescent="0.3">
      <c r="A111" s="330">
        <v>106</v>
      </c>
      <c r="B111" s="183"/>
      <c r="C111" s="3"/>
      <c r="D111" s="3"/>
      <c r="E111" s="246"/>
      <c r="F111" s="312"/>
      <c r="G111" s="122"/>
      <c r="H111" s="122"/>
      <c r="I111" s="122"/>
      <c r="J111" s="122"/>
      <c r="K111" s="122"/>
      <c r="L111" s="138"/>
      <c r="M111" s="45"/>
      <c r="N111" s="121"/>
      <c r="O111" s="122"/>
      <c r="P111" s="122"/>
      <c r="Q111" s="122"/>
      <c r="R111" s="122"/>
      <c r="S111" s="122"/>
      <c r="T111" s="138"/>
      <c r="U111" s="46"/>
      <c r="V111" s="46"/>
      <c r="W111" s="122"/>
      <c r="X111" s="122"/>
      <c r="Y111" s="122"/>
      <c r="Z111" s="126"/>
      <c r="AA111" s="127"/>
      <c r="AB111" s="127"/>
      <c r="AC111" s="91"/>
      <c r="AD111" s="129"/>
    </row>
    <row r="112" spans="1:30" ht="16.5" customHeight="1" x14ac:dyDescent="0.3">
      <c r="A112" s="330">
        <v>107</v>
      </c>
      <c r="B112" s="180"/>
      <c r="C112" s="3"/>
      <c r="D112" s="3"/>
      <c r="E112" s="246"/>
      <c r="F112" s="312"/>
      <c r="G112" s="122"/>
      <c r="H112" s="122"/>
      <c r="I112" s="122"/>
      <c r="J112" s="122"/>
      <c r="K112" s="122"/>
      <c r="L112" s="138"/>
      <c r="M112" s="45"/>
      <c r="N112" s="121"/>
      <c r="O112" s="122"/>
      <c r="P112" s="122"/>
      <c r="Q112" s="122"/>
      <c r="R112" s="122"/>
      <c r="S112" s="122"/>
      <c r="T112" s="138"/>
      <c r="U112" s="46"/>
      <c r="V112" s="46"/>
      <c r="W112" s="122"/>
      <c r="X112" s="122"/>
      <c r="Y112" s="122"/>
      <c r="Z112" s="126"/>
      <c r="AA112" s="127"/>
      <c r="AB112" s="127"/>
      <c r="AC112" s="91"/>
      <c r="AD112" s="129"/>
    </row>
    <row r="113" spans="1:30" ht="16.5" customHeight="1" x14ac:dyDescent="0.3">
      <c r="A113" s="330">
        <v>108</v>
      </c>
      <c r="B113" s="180"/>
      <c r="C113" s="3"/>
      <c r="D113" s="3"/>
      <c r="E113" s="246"/>
      <c r="F113" s="312"/>
      <c r="G113" s="122"/>
      <c r="H113" s="122"/>
      <c r="I113" s="122"/>
      <c r="J113" s="122"/>
      <c r="K113" s="122"/>
      <c r="L113" s="138"/>
      <c r="M113" s="45"/>
      <c r="N113" s="121"/>
      <c r="O113" s="122"/>
      <c r="P113" s="122"/>
      <c r="Q113" s="122"/>
      <c r="R113" s="122"/>
      <c r="S113" s="122"/>
      <c r="T113" s="138"/>
      <c r="U113" s="46"/>
      <c r="V113" s="46"/>
      <c r="W113" s="122"/>
      <c r="X113" s="122"/>
      <c r="Y113" s="122"/>
      <c r="Z113" s="126"/>
      <c r="AA113" s="127"/>
      <c r="AB113" s="127"/>
      <c r="AC113" s="91"/>
      <c r="AD113" s="129"/>
    </row>
    <row r="114" spans="1:30" ht="16.5" customHeight="1" x14ac:dyDescent="0.3">
      <c r="A114" s="330">
        <v>109</v>
      </c>
      <c r="B114" s="183"/>
      <c r="C114" s="3"/>
      <c r="D114" s="3"/>
      <c r="E114" s="246"/>
      <c r="F114" s="312"/>
      <c r="G114" s="122"/>
      <c r="H114" s="122"/>
      <c r="I114" s="122"/>
      <c r="J114" s="122"/>
      <c r="K114" s="122"/>
      <c r="L114" s="138"/>
      <c r="M114" s="45"/>
      <c r="N114" s="121"/>
      <c r="O114" s="122"/>
      <c r="P114" s="122"/>
      <c r="Q114" s="122"/>
      <c r="R114" s="122"/>
      <c r="S114" s="122"/>
      <c r="T114" s="138"/>
      <c r="U114" s="46"/>
      <c r="V114" s="46"/>
      <c r="W114" s="122"/>
      <c r="X114" s="122"/>
      <c r="Y114" s="122"/>
      <c r="Z114" s="126"/>
      <c r="AA114" s="127"/>
      <c r="AB114" s="127"/>
      <c r="AC114" s="91"/>
      <c r="AD114" s="129"/>
    </row>
    <row r="115" spans="1:30" ht="16.5" customHeight="1" x14ac:dyDescent="0.3">
      <c r="A115" s="330">
        <v>110</v>
      </c>
      <c r="B115" s="180"/>
      <c r="C115" s="3"/>
      <c r="D115" s="3"/>
      <c r="E115" s="246"/>
      <c r="F115" s="312"/>
      <c r="G115" s="122"/>
      <c r="H115" s="122"/>
      <c r="I115" s="122"/>
      <c r="J115" s="122"/>
      <c r="K115" s="122"/>
      <c r="L115" s="138"/>
      <c r="M115" s="45"/>
      <c r="N115" s="121"/>
      <c r="O115" s="122"/>
      <c r="P115" s="122"/>
      <c r="Q115" s="122"/>
      <c r="R115" s="122"/>
      <c r="S115" s="122"/>
      <c r="T115" s="138"/>
      <c r="U115" s="46"/>
      <c r="V115" s="46"/>
      <c r="W115" s="122"/>
      <c r="X115" s="122"/>
      <c r="Y115" s="122"/>
      <c r="Z115" s="126"/>
      <c r="AA115" s="127"/>
      <c r="AB115" s="127"/>
      <c r="AC115" s="91"/>
      <c r="AD115" s="129"/>
    </row>
    <row r="116" spans="1:30" ht="16.5" customHeight="1" x14ac:dyDescent="0.3">
      <c r="A116" s="330">
        <v>111</v>
      </c>
      <c r="B116" s="180"/>
      <c r="C116" s="182"/>
      <c r="D116" s="182"/>
      <c r="E116" s="295"/>
      <c r="F116" s="312"/>
      <c r="G116" s="122"/>
      <c r="H116" s="122"/>
      <c r="I116" s="122"/>
      <c r="J116" s="120"/>
      <c r="K116" s="122"/>
      <c r="L116" s="138"/>
      <c r="M116" s="45"/>
      <c r="N116" s="121"/>
      <c r="O116" s="122"/>
      <c r="P116" s="122"/>
      <c r="Q116" s="122"/>
      <c r="R116" s="122"/>
      <c r="S116" s="122"/>
      <c r="T116" s="138"/>
      <c r="U116" s="45"/>
      <c r="V116" s="46"/>
      <c r="W116" s="122"/>
      <c r="X116" s="122"/>
      <c r="Y116" s="122"/>
      <c r="Z116" s="126"/>
      <c r="AA116" s="127"/>
      <c r="AB116" s="127"/>
      <c r="AC116" s="91"/>
      <c r="AD116" s="129"/>
    </row>
    <row r="117" spans="1:30" ht="16.5" customHeight="1" x14ac:dyDescent="0.3">
      <c r="A117" s="330">
        <v>112</v>
      </c>
      <c r="B117" s="180"/>
      <c r="C117" s="182"/>
      <c r="D117" s="182"/>
      <c r="E117" s="295"/>
      <c r="F117" s="312"/>
      <c r="G117" s="122"/>
      <c r="H117" s="122"/>
      <c r="I117" s="122"/>
      <c r="J117" s="122"/>
      <c r="K117" s="122"/>
      <c r="L117" s="138"/>
      <c r="M117" s="45"/>
      <c r="N117" s="121"/>
      <c r="O117" s="122"/>
      <c r="P117" s="122"/>
      <c r="Q117" s="122"/>
      <c r="R117" s="122"/>
      <c r="S117" s="122"/>
      <c r="T117" s="138"/>
      <c r="U117" s="45"/>
      <c r="V117" s="46"/>
      <c r="W117" s="122"/>
      <c r="X117" s="122"/>
      <c r="Y117" s="122"/>
      <c r="Z117" s="126"/>
      <c r="AA117" s="127"/>
      <c r="AB117" s="127"/>
      <c r="AC117" s="91"/>
      <c r="AD117" s="129"/>
    </row>
    <row r="118" spans="1:30" ht="16.5" customHeight="1" x14ac:dyDescent="0.3">
      <c r="A118" s="330">
        <v>113</v>
      </c>
      <c r="B118" s="180"/>
      <c r="C118" s="153"/>
      <c r="D118" s="153"/>
      <c r="E118" s="296"/>
      <c r="F118" s="312"/>
      <c r="G118" s="122"/>
      <c r="H118" s="122"/>
      <c r="I118" s="122"/>
      <c r="J118" s="122"/>
      <c r="K118" s="122"/>
      <c r="L118" s="138"/>
      <c r="M118" s="45"/>
      <c r="N118" s="121"/>
      <c r="O118" s="122"/>
      <c r="P118" s="122"/>
      <c r="Q118" s="122"/>
      <c r="R118" s="122"/>
      <c r="S118" s="122"/>
      <c r="T118" s="138"/>
      <c r="U118" s="45"/>
      <c r="V118" s="46"/>
      <c r="W118" s="122"/>
      <c r="X118" s="122"/>
      <c r="Y118" s="122"/>
      <c r="Z118" s="126"/>
      <c r="AA118" s="127"/>
      <c r="AB118" s="127"/>
      <c r="AC118" s="91"/>
      <c r="AD118" s="129"/>
    </row>
    <row r="119" spans="1:30" ht="16.5" customHeight="1" x14ac:dyDescent="0.3">
      <c r="A119" s="330">
        <v>114</v>
      </c>
      <c r="B119" s="180"/>
      <c r="C119" s="153"/>
      <c r="D119" s="153"/>
      <c r="E119" s="296"/>
      <c r="F119" s="312"/>
      <c r="G119" s="122"/>
      <c r="H119" s="122"/>
      <c r="I119" s="122"/>
      <c r="J119" s="122"/>
      <c r="K119" s="122"/>
      <c r="L119" s="138"/>
      <c r="M119" s="45"/>
      <c r="N119" s="121"/>
      <c r="O119" s="122"/>
      <c r="P119" s="122"/>
      <c r="Q119" s="122"/>
      <c r="R119" s="122"/>
      <c r="S119" s="122"/>
      <c r="T119" s="138"/>
      <c r="U119" s="45"/>
      <c r="V119" s="46"/>
      <c r="W119" s="122"/>
      <c r="X119" s="122"/>
      <c r="Y119" s="122"/>
      <c r="Z119" s="126"/>
      <c r="AA119" s="127"/>
      <c r="AB119" s="127"/>
      <c r="AC119" s="91"/>
      <c r="AD119" s="129"/>
    </row>
    <row r="120" spans="1:30" ht="16.5" customHeight="1" x14ac:dyDescent="0.3">
      <c r="A120" s="330">
        <v>115</v>
      </c>
      <c r="B120" s="180"/>
      <c r="C120" s="3"/>
      <c r="D120" s="3"/>
      <c r="E120" s="246"/>
      <c r="F120" s="312"/>
      <c r="G120" s="122"/>
      <c r="H120" s="122"/>
      <c r="I120" s="122"/>
      <c r="J120" s="122"/>
      <c r="K120" s="122"/>
      <c r="L120" s="138"/>
      <c r="M120" s="45"/>
      <c r="N120" s="121"/>
      <c r="O120" s="122"/>
      <c r="P120" s="122"/>
      <c r="Q120" s="122"/>
      <c r="R120" s="122"/>
      <c r="S120" s="122"/>
      <c r="T120" s="138"/>
      <c r="U120" s="45"/>
      <c r="V120" s="46"/>
      <c r="W120" s="122"/>
      <c r="X120" s="122"/>
      <c r="Y120" s="122"/>
      <c r="Z120" s="126"/>
      <c r="AA120" s="127"/>
      <c r="AB120" s="127"/>
      <c r="AC120" s="91"/>
      <c r="AD120" s="129"/>
    </row>
    <row r="121" spans="1:30" ht="16.5" customHeight="1" x14ac:dyDescent="0.3">
      <c r="A121" s="330">
        <v>116</v>
      </c>
      <c r="B121" s="180"/>
      <c r="C121" s="3"/>
      <c r="D121" s="3"/>
      <c r="E121" s="246"/>
      <c r="F121" s="312"/>
      <c r="G121" s="122"/>
      <c r="H121" s="122"/>
      <c r="I121" s="122"/>
      <c r="J121" s="122"/>
      <c r="K121" s="122"/>
      <c r="L121" s="138"/>
      <c r="M121" s="45"/>
      <c r="N121" s="121"/>
      <c r="O121" s="122"/>
      <c r="P121" s="122"/>
      <c r="Q121" s="122"/>
      <c r="R121" s="122"/>
      <c r="S121" s="122"/>
      <c r="T121" s="138"/>
      <c r="U121" s="155"/>
      <c r="V121" s="46"/>
      <c r="W121" s="122"/>
      <c r="X121" s="122"/>
      <c r="Y121" s="122"/>
      <c r="Z121" s="126"/>
      <c r="AA121" s="127"/>
      <c r="AB121" s="127"/>
      <c r="AC121" s="91"/>
      <c r="AD121" s="129"/>
    </row>
    <row r="122" spans="1:30" ht="16.5" customHeight="1" x14ac:dyDescent="0.3">
      <c r="A122" s="330">
        <v>117</v>
      </c>
      <c r="B122" s="180"/>
      <c r="C122" s="3"/>
      <c r="D122" s="3"/>
      <c r="E122" s="246"/>
      <c r="F122" s="312"/>
      <c r="G122" s="122"/>
      <c r="H122" s="122"/>
      <c r="I122" s="122"/>
      <c r="J122" s="122"/>
      <c r="K122" s="122"/>
      <c r="L122" s="138"/>
      <c r="M122" s="45"/>
      <c r="N122" s="121"/>
      <c r="O122" s="122"/>
      <c r="P122" s="122"/>
      <c r="Q122" s="122"/>
      <c r="R122" s="122"/>
      <c r="S122" s="122"/>
      <c r="T122" s="138"/>
      <c r="U122" s="45"/>
      <c r="V122" s="46"/>
      <c r="W122" s="122"/>
      <c r="X122" s="122"/>
      <c r="Y122" s="122"/>
      <c r="Z122" s="126"/>
      <c r="AA122" s="127"/>
      <c r="AB122" s="127"/>
      <c r="AC122" s="91"/>
      <c r="AD122" s="129"/>
    </row>
    <row r="123" spans="1:30" ht="16.5" customHeight="1" x14ac:dyDescent="0.3">
      <c r="A123" s="330">
        <v>118</v>
      </c>
      <c r="B123" s="180"/>
      <c r="C123" s="3"/>
      <c r="D123" s="3"/>
      <c r="E123" s="246"/>
      <c r="F123" s="312"/>
      <c r="G123" s="122"/>
      <c r="H123" s="122"/>
      <c r="I123" s="122"/>
      <c r="J123" s="122"/>
      <c r="K123" s="122"/>
      <c r="L123" s="138"/>
      <c r="M123" s="45"/>
      <c r="N123" s="121"/>
      <c r="O123" s="122"/>
      <c r="P123" s="122"/>
      <c r="Q123" s="122"/>
      <c r="R123" s="122"/>
      <c r="S123" s="122"/>
      <c r="T123" s="138"/>
      <c r="U123" s="45"/>
      <c r="V123" s="46"/>
      <c r="W123" s="122"/>
      <c r="X123" s="122"/>
      <c r="Y123" s="122"/>
      <c r="Z123" s="126"/>
      <c r="AA123" s="127"/>
      <c r="AB123" s="127"/>
      <c r="AC123" s="91"/>
      <c r="AD123" s="129"/>
    </row>
    <row r="124" spans="1:30" ht="16.5" customHeight="1" x14ac:dyDescent="0.3">
      <c r="A124" s="330">
        <v>119</v>
      </c>
      <c r="B124" s="180"/>
      <c r="C124" s="3"/>
      <c r="D124" s="3"/>
      <c r="E124" s="246"/>
      <c r="F124" s="312"/>
      <c r="G124" s="122"/>
      <c r="H124" s="122"/>
      <c r="I124" s="122"/>
      <c r="J124" s="122"/>
      <c r="K124" s="122"/>
      <c r="L124" s="138"/>
      <c r="M124" s="45"/>
      <c r="N124" s="121"/>
      <c r="O124" s="122"/>
      <c r="P124" s="122"/>
      <c r="Q124" s="122"/>
      <c r="R124" s="122"/>
      <c r="S124" s="122"/>
      <c r="T124" s="138"/>
      <c r="U124" s="45"/>
      <c r="V124" s="46"/>
      <c r="W124" s="122"/>
      <c r="X124" s="122"/>
      <c r="Y124" s="122"/>
      <c r="Z124" s="126"/>
      <c r="AA124" s="127"/>
      <c r="AB124" s="127"/>
      <c r="AC124" s="91"/>
      <c r="AD124" s="129"/>
    </row>
    <row r="125" spans="1:30" ht="16.5" customHeight="1" x14ac:dyDescent="0.3">
      <c r="A125" s="330">
        <v>120</v>
      </c>
      <c r="B125" s="180"/>
      <c r="C125" s="3"/>
      <c r="D125" s="3"/>
      <c r="E125" s="246"/>
      <c r="F125" s="312"/>
      <c r="G125" s="122"/>
      <c r="H125" s="122"/>
      <c r="I125" s="122"/>
      <c r="J125" s="122"/>
      <c r="K125" s="122"/>
      <c r="L125" s="138"/>
      <c r="M125" s="45"/>
      <c r="N125" s="121"/>
      <c r="O125" s="122"/>
      <c r="P125" s="122"/>
      <c r="Q125" s="122"/>
      <c r="R125" s="122"/>
      <c r="S125" s="122"/>
      <c r="T125" s="138"/>
      <c r="U125" s="45"/>
      <c r="V125" s="46"/>
      <c r="W125" s="122"/>
      <c r="X125" s="122"/>
      <c r="Y125" s="122"/>
      <c r="Z125" s="126"/>
      <c r="AA125" s="127"/>
      <c r="AB125" s="127"/>
      <c r="AC125" s="91"/>
      <c r="AD125" s="129"/>
    </row>
    <row r="126" spans="1:30" ht="16.5" customHeight="1" x14ac:dyDescent="0.3">
      <c r="A126" s="330">
        <v>121</v>
      </c>
      <c r="B126" s="180"/>
      <c r="C126" s="3"/>
      <c r="D126" s="3"/>
      <c r="E126" s="246"/>
      <c r="F126" s="312"/>
      <c r="G126" s="122"/>
      <c r="H126" s="122"/>
      <c r="I126" s="122"/>
      <c r="J126" s="122"/>
      <c r="K126" s="122"/>
      <c r="L126" s="138"/>
      <c r="M126" s="45"/>
      <c r="N126" s="121"/>
      <c r="O126" s="122"/>
      <c r="P126" s="122"/>
      <c r="Q126" s="122"/>
      <c r="R126" s="122"/>
      <c r="S126" s="122"/>
      <c r="T126" s="138"/>
      <c r="U126" s="45"/>
      <c r="V126" s="46"/>
      <c r="W126" s="122"/>
      <c r="X126" s="122"/>
      <c r="Y126" s="122"/>
      <c r="Z126" s="126"/>
      <c r="AA126" s="127"/>
      <c r="AB126" s="127"/>
      <c r="AC126" s="91"/>
      <c r="AD126" s="129"/>
    </row>
    <row r="127" spans="1:30" ht="16.5" customHeight="1" x14ac:dyDescent="0.3">
      <c r="A127" s="330">
        <v>122</v>
      </c>
      <c r="B127" s="180"/>
      <c r="C127" s="3"/>
      <c r="D127" s="3"/>
      <c r="E127" s="246"/>
      <c r="F127" s="312"/>
      <c r="G127" s="122"/>
      <c r="H127" s="122"/>
      <c r="I127" s="122"/>
      <c r="J127" s="122"/>
      <c r="K127" s="122"/>
      <c r="L127" s="138"/>
      <c r="M127" s="45"/>
      <c r="N127" s="121"/>
      <c r="O127" s="122"/>
      <c r="P127" s="122"/>
      <c r="Q127" s="122"/>
      <c r="R127" s="122"/>
      <c r="S127" s="122"/>
      <c r="T127" s="138"/>
      <c r="U127" s="45"/>
      <c r="V127" s="46"/>
      <c r="W127" s="122"/>
      <c r="X127" s="122"/>
      <c r="Y127" s="122"/>
      <c r="Z127" s="126"/>
      <c r="AA127" s="127"/>
      <c r="AB127" s="127"/>
      <c r="AC127" s="91"/>
      <c r="AD127" s="129"/>
    </row>
    <row r="128" spans="1:30" ht="16.5" customHeight="1" x14ac:dyDescent="0.3">
      <c r="A128" s="330">
        <v>123</v>
      </c>
      <c r="B128" s="180"/>
      <c r="C128" s="3"/>
      <c r="D128" s="3"/>
      <c r="E128" s="246"/>
      <c r="F128" s="312"/>
      <c r="G128" s="122"/>
      <c r="H128" s="122"/>
      <c r="I128" s="122"/>
      <c r="J128" s="122"/>
      <c r="K128" s="122"/>
      <c r="L128" s="138"/>
      <c r="M128" s="45"/>
      <c r="N128" s="121"/>
      <c r="O128" s="122"/>
      <c r="P128" s="122"/>
      <c r="Q128" s="122"/>
      <c r="R128" s="122"/>
      <c r="S128" s="122"/>
      <c r="T128" s="138"/>
      <c r="U128" s="45"/>
      <c r="V128" s="46"/>
      <c r="W128" s="122"/>
      <c r="X128" s="122"/>
      <c r="Y128" s="122"/>
      <c r="Z128" s="126"/>
      <c r="AA128" s="127"/>
      <c r="AB128" s="127"/>
      <c r="AC128" s="91"/>
      <c r="AD128" s="129"/>
    </row>
    <row r="129" spans="1:30" ht="16.5" customHeight="1" x14ac:dyDescent="0.3">
      <c r="A129" s="330">
        <v>124</v>
      </c>
      <c r="B129" s="180"/>
      <c r="C129" s="3"/>
      <c r="D129" s="3"/>
      <c r="E129" s="246"/>
      <c r="F129" s="312"/>
      <c r="G129" s="122"/>
      <c r="H129" s="122"/>
      <c r="I129" s="122"/>
      <c r="J129" s="122"/>
      <c r="K129" s="122"/>
      <c r="L129" s="138"/>
      <c r="M129" s="45"/>
      <c r="N129" s="121"/>
      <c r="O129" s="122"/>
      <c r="P129" s="122"/>
      <c r="Q129" s="122"/>
      <c r="R129" s="122"/>
      <c r="S129" s="122"/>
      <c r="T129" s="138"/>
      <c r="U129" s="45"/>
      <c r="V129" s="46"/>
      <c r="W129" s="122"/>
      <c r="X129" s="122"/>
      <c r="Y129" s="122"/>
      <c r="Z129" s="126"/>
      <c r="AA129" s="127"/>
      <c r="AB129" s="127"/>
      <c r="AC129" s="91"/>
      <c r="AD129" s="129"/>
    </row>
    <row r="130" spans="1:30" ht="16.5" customHeight="1" x14ac:dyDescent="0.3">
      <c r="A130" s="330">
        <v>125</v>
      </c>
      <c r="B130" s="180"/>
      <c r="C130" s="3"/>
      <c r="D130" s="3"/>
      <c r="E130" s="246"/>
      <c r="F130" s="312"/>
      <c r="G130" s="122"/>
      <c r="H130" s="122"/>
      <c r="I130" s="122"/>
      <c r="J130" s="122"/>
      <c r="K130" s="122"/>
      <c r="L130" s="138"/>
      <c r="M130" s="45"/>
      <c r="N130" s="121"/>
      <c r="O130" s="122"/>
      <c r="P130" s="122"/>
      <c r="Q130" s="122"/>
      <c r="R130" s="122"/>
      <c r="S130" s="122"/>
      <c r="T130" s="138"/>
      <c r="U130" s="45"/>
      <c r="V130" s="46"/>
      <c r="W130" s="122"/>
      <c r="X130" s="122"/>
      <c r="Y130" s="122"/>
      <c r="Z130" s="126"/>
      <c r="AA130" s="127"/>
      <c r="AB130" s="127"/>
      <c r="AC130" s="91"/>
      <c r="AD130" s="129"/>
    </row>
    <row r="131" spans="1:30" ht="16.5" customHeight="1" x14ac:dyDescent="0.3">
      <c r="A131" s="330">
        <v>126</v>
      </c>
      <c r="B131" s="180"/>
      <c r="C131" s="3"/>
      <c r="D131" s="3"/>
      <c r="E131" s="246"/>
      <c r="F131" s="312"/>
      <c r="G131" s="122"/>
      <c r="H131" s="122"/>
      <c r="I131" s="122"/>
      <c r="J131" s="122"/>
      <c r="K131" s="122"/>
      <c r="L131" s="138"/>
      <c r="M131" s="45"/>
      <c r="N131" s="121"/>
      <c r="O131" s="122"/>
      <c r="P131" s="122"/>
      <c r="Q131" s="122"/>
      <c r="R131" s="122"/>
      <c r="S131" s="122"/>
      <c r="T131" s="138"/>
      <c r="U131" s="45"/>
      <c r="V131" s="46"/>
      <c r="W131" s="122"/>
      <c r="X131" s="122"/>
      <c r="Y131" s="122"/>
      <c r="Z131" s="126"/>
      <c r="AA131" s="127"/>
      <c r="AB131" s="127"/>
      <c r="AC131" s="91"/>
      <c r="AD131" s="129"/>
    </row>
    <row r="132" spans="1:30" ht="16.5" customHeight="1" x14ac:dyDescent="0.3">
      <c r="A132" s="330">
        <v>127</v>
      </c>
      <c r="B132" s="180"/>
      <c r="C132" s="3"/>
      <c r="D132" s="3"/>
      <c r="E132" s="246"/>
      <c r="F132" s="312"/>
      <c r="G132" s="122"/>
      <c r="H132" s="122"/>
      <c r="I132" s="122"/>
      <c r="J132" s="122"/>
      <c r="K132" s="122"/>
      <c r="L132" s="138"/>
      <c r="M132" s="45"/>
      <c r="N132" s="121"/>
      <c r="O132" s="122"/>
      <c r="P132" s="122"/>
      <c r="Q132" s="122"/>
      <c r="R132" s="122"/>
      <c r="S132" s="122"/>
      <c r="T132" s="138"/>
      <c r="U132" s="45"/>
      <c r="V132" s="46"/>
      <c r="W132" s="122"/>
      <c r="X132" s="122"/>
      <c r="Y132" s="122"/>
      <c r="Z132" s="126"/>
      <c r="AA132" s="127"/>
      <c r="AB132" s="127"/>
      <c r="AC132" s="91"/>
      <c r="AD132" s="129"/>
    </row>
    <row r="133" spans="1:30" ht="16.5" customHeight="1" x14ac:dyDescent="0.3">
      <c r="A133" s="330">
        <v>128</v>
      </c>
      <c r="B133" s="180"/>
      <c r="C133" s="3"/>
      <c r="D133" s="3"/>
      <c r="E133" s="246"/>
      <c r="F133" s="312"/>
      <c r="G133" s="122"/>
      <c r="H133" s="122"/>
      <c r="I133" s="122"/>
      <c r="J133" s="122"/>
      <c r="K133" s="122"/>
      <c r="L133" s="138"/>
      <c r="M133" s="45"/>
      <c r="N133" s="121"/>
      <c r="O133" s="122"/>
      <c r="P133" s="122"/>
      <c r="Q133" s="122"/>
      <c r="R133" s="122"/>
      <c r="S133" s="122"/>
      <c r="T133" s="138"/>
      <c r="U133" s="45"/>
      <c r="V133" s="46"/>
      <c r="W133" s="122"/>
      <c r="X133" s="122"/>
      <c r="Y133" s="122"/>
      <c r="Z133" s="126"/>
      <c r="AA133" s="127"/>
      <c r="AB133" s="127"/>
      <c r="AC133" s="91"/>
      <c r="AD133" s="129"/>
    </row>
    <row r="134" spans="1:30" ht="16.5" customHeight="1" x14ac:dyDescent="0.3">
      <c r="A134" s="330">
        <v>129</v>
      </c>
      <c r="B134" s="180"/>
      <c r="C134" s="3"/>
      <c r="D134" s="3"/>
      <c r="E134" s="246"/>
      <c r="F134" s="312"/>
      <c r="G134" s="122"/>
      <c r="H134" s="122"/>
      <c r="I134" s="122"/>
      <c r="J134" s="122"/>
      <c r="K134" s="122"/>
      <c r="L134" s="138"/>
      <c r="M134" s="45"/>
      <c r="N134" s="121"/>
      <c r="O134" s="122"/>
      <c r="P134" s="122"/>
      <c r="Q134" s="122"/>
      <c r="R134" s="122"/>
      <c r="S134" s="122"/>
      <c r="T134" s="138"/>
      <c r="U134" s="45"/>
      <c r="V134" s="46"/>
      <c r="W134" s="122"/>
      <c r="X134" s="122"/>
      <c r="Y134" s="122"/>
      <c r="Z134" s="126"/>
      <c r="AA134" s="127"/>
      <c r="AB134" s="127"/>
      <c r="AC134" s="91"/>
      <c r="AD134" s="129"/>
    </row>
    <row r="135" spans="1:30" ht="16.5" customHeight="1" x14ac:dyDescent="0.3">
      <c r="A135" s="330">
        <v>130</v>
      </c>
      <c r="B135" s="180"/>
      <c r="C135" s="3"/>
      <c r="D135" s="3"/>
      <c r="E135" s="246"/>
      <c r="F135" s="312"/>
      <c r="G135" s="122"/>
      <c r="H135" s="122"/>
      <c r="I135" s="122"/>
      <c r="J135" s="122"/>
      <c r="K135" s="122"/>
      <c r="L135" s="138"/>
      <c r="M135" s="45"/>
      <c r="N135" s="121"/>
      <c r="O135" s="122"/>
      <c r="P135" s="122"/>
      <c r="Q135" s="122"/>
      <c r="R135" s="122"/>
      <c r="S135" s="122"/>
      <c r="T135" s="138"/>
      <c r="U135" s="45"/>
      <c r="V135" s="46"/>
      <c r="W135" s="122"/>
      <c r="X135" s="122"/>
      <c r="Y135" s="122"/>
      <c r="Z135" s="126"/>
      <c r="AA135" s="127"/>
      <c r="AB135" s="127"/>
      <c r="AC135" s="91"/>
      <c r="AD135" s="129"/>
    </row>
    <row r="136" spans="1:30" ht="16.5" customHeight="1" x14ac:dyDescent="0.3">
      <c r="A136" s="330">
        <v>131</v>
      </c>
      <c r="B136" s="180"/>
      <c r="C136" s="3"/>
      <c r="D136" s="3"/>
      <c r="E136" s="246"/>
      <c r="F136" s="312"/>
      <c r="G136" s="122"/>
      <c r="H136" s="122"/>
      <c r="I136" s="122"/>
      <c r="J136" s="122"/>
      <c r="K136" s="122"/>
      <c r="L136" s="138"/>
      <c r="M136" s="45"/>
      <c r="N136" s="121"/>
      <c r="O136" s="122"/>
      <c r="P136" s="122"/>
      <c r="Q136" s="122"/>
      <c r="R136" s="122"/>
      <c r="S136" s="122"/>
      <c r="T136" s="138"/>
      <c r="U136" s="45"/>
      <c r="V136" s="46"/>
      <c r="W136" s="122"/>
      <c r="X136" s="122"/>
      <c r="Y136" s="122"/>
      <c r="Z136" s="126"/>
      <c r="AA136" s="127"/>
      <c r="AB136" s="127"/>
      <c r="AC136" s="91"/>
      <c r="AD136" s="129"/>
    </row>
    <row r="137" spans="1:30" ht="16.5" customHeight="1" x14ac:dyDescent="0.3">
      <c r="A137" s="330">
        <v>132</v>
      </c>
      <c r="B137" s="180"/>
      <c r="C137" s="3"/>
      <c r="D137" s="3"/>
      <c r="E137" s="246"/>
      <c r="F137" s="312"/>
      <c r="G137" s="122"/>
      <c r="H137" s="122"/>
      <c r="I137" s="122"/>
      <c r="J137" s="122"/>
      <c r="K137" s="122"/>
      <c r="L137" s="138"/>
      <c r="M137" s="45"/>
      <c r="N137" s="121"/>
      <c r="O137" s="122"/>
      <c r="P137" s="122"/>
      <c r="Q137" s="122"/>
      <c r="R137" s="122"/>
      <c r="S137" s="122"/>
      <c r="T137" s="138"/>
      <c r="U137" s="45"/>
      <c r="V137" s="46"/>
      <c r="W137" s="122"/>
      <c r="X137" s="122"/>
      <c r="Y137" s="122"/>
      <c r="Z137" s="126"/>
      <c r="AA137" s="127"/>
      <c r="AB137" s="127"/>
      <c r="AC137" s="91"/>
      <c r="AD137" s="129"/>
    </row>
    <row r="138" spans="1:30" ht="16.5" customHeight="1" x14ac:dyDescent="0.3">
      <c r="A138" s="330">
        <v>133</v>
      </c>
      <c r="B138" s="180"/>
      <c r="C138" s="3"/>
      <c r="D138" s="3"/>
      <c r="E138" s="246"/>
      <c r="F138" s="312"/>
      <c r="G138" s="122"/>
      <c r="H138" s="122"/>
      <c r="I138" s="122"/>
      <c r="J138" s="122"/>
      <c r="K138" s="122"/>
      <c r="L138" s="138"/>
      <c r="M138" s="45"/>
      <c r="N138" s="121"/>
      <c r="O138" s="122"/>
      <c r="P138" s="122"/>
      <c r="Q138" s="122"/>
      <c r="R138" s="122"/>
      <c r="S138" s="122"/>
      <c r="T138" s="138"/>
      <c r="U138" s="45"/>
      <c r="V138" s="46"/>
      <c r="W138" s="122"/>
      <c r="X138" s="122"/>
      <c r="Y138" s="122"/>
      <c r="Z138" s="126"/>
      <c r="AA138" s="127"/>
      <c r="AB138" s="127"/>
      <c r="AC138" s="91"/>
      <c r="AD138" s="129"/>
    </row>
    <row r="139" spans="1:30" ht="16.5" customHeight="1" x14ac:dyDescent="0.3">
      <c r="A139" s="330">
        <v>134</v>
      </c>
      <c r="B139" s="180"/>
      <c r="C139" s="3"/>
      <c r="D139" s="3"/>
      <c r="E139" s="246"/>
      <c r="F139" s="312"/>
      <c r="G139" s="122"/>
      <c r="H139" s="122"/>
      <c r="I139" s="122"/>
      <c r="J139" s="122"/>
      <c r="K139" s="122"/>
      <c r="L139" s="138"/>
      <c r="M139" s="45"/>
      <c r="N139" s="121"/>
      <c r="O139" s="122"/>
      <c r="P139" s="122"/>
      <c r="Q139" s="122"/>
      <c r="R139" s="122"/>
      <c r="S139" s="122"/>
      <c r="T139" s="138"/>
      <c r="U139" s="45"/>
      <c r="V139" s="46"/>
      <c r="W139" s="122"/>
      <c r="X139" s="122"/>
      <c r="Y139" s="122"/>
      <c r="Z139" s="126"/>
      <c r="AA139" s="127"/>
      <c r="AB139" s="127"/>
      <c r="AC139" s="91"/>
      <c r="AD139" s="129"/>
    </row>
    <row r="140" spans="1:30" ht="16.5" customHeight="1" x14ac:dyDescent="0.3">
      <c r="A140" s="330">
        <v>135</v>
      </c>
      <c r="B140" s="180"/>
      <c r="C140" s="3"/>
      <c r="D140" s="3"/>
      <c r="E140" s="246"/>
      <c r="F140" s="312"/>
      <c r="G140" s="122"/>
      <c r="H140" s="122"/>
      <c r="I140" s="122"/>
      <c r="J140" s="122"/>
      <c r="K140" s="122"/>
      <c r="L140" s="138"/>
      <c r="M140" s="45"/>
      <c r="N140" s="121"/>
      <c r="O140" s="122"/>
      <c r="P140" s="122"/>
      <c r="Q140" s="122"/>
      <c r="R140" s="122"/>
      <c r="S140" s="122"/>
      <c r="T140" s="138"/>
      <c r="U140" s="45"/>
      <c r="V140" s="46"/>
      <c r="W140" s="122"/>
      <c r="X140" s="122"/>
      <c r="Y140" s="122"/>
      <c r="Z140" s="126"/>
      <c r="AA140" s="127"/>
      <c r="AB140" s="127"/>
      <c r="AC140" s="91"/>
      <c r="AD140" s="129"/>
    </row>
    <row r="141" spans="1:30" ht="16.5" customHeight="1" x14ac:dyDescent="0.3">
      <c r="A141" s="330">
        <v>136</v>
      </c>
      <c r="B141" s="180"/>
      <c r="C141" s="3"/>
      <c r="D141" s="3"/>
      <c r="E141" s="246"/>
      <c r="F141" s="312"/>
      <c r="G141" s="122"/>
      <c r="H141" s="122"/>
      <c r="I141" s="122"/>
      <c r="J141" s="122"/>
      <c r="K141" s="122"/>
      <c r="L141" s="138"/>
      <c r="M141" s="45"/>
      <c r="N141" s="121"/>
      <c r="O141" s="122"/>
      <c r="P141" s="122"/>
      <c r="Q141" s="122"/>
      <c r="R141" s="122"/>
      <c r="S141" s="122"/>
      <c r="T141" s="138"/>
      <c r="U141" s="45"/>
      <c r="V141" s="46"/>
      <c r="W141" s="122"/>
      <c r="X141" s="122"/>
      <c r="Y141" s="122"/>
      <c r="Z141" s="126"/>
      <c r="AA141" s="127"/>
      <c r="AB141" s="127"/>
      <c r="AC141" s="91"/>
      <c r="AD141" s="129"/>
    </row>
    <row r="142" spans="1:30" ht="16.5" customHeight="1" x14ac:dyDescent="0.3">
      <c r="A142" s="330">
        <v>137</v>
      </c>
      <c r="B142" s="180"/>
      <c r="C142" s="3"/>
      <c r="D142" s="3"/>
      <c r="E142" s="246"/>
      <c r="F142" s="312"/>
      <c r="G142" s="122"/>
      <c r="H142" s="122"/>
      <c r="I142" s="122"/>
      <c r="J142" s="122"/>
      <c r="K142" s="122"/>
      <c r="L142" s="138"/>
      <c r="M142" s="45"/>
      <c r="N142" s="121"/>
      <c r="O142" s="122"/>
      <c r="P142" s="122"/>
      <c r="Q142" s="122"/>
      <c r="R142" s="122"/>
      <c r="S142" s="122"/>
      <c r="T142" s="138"/>
      <c r="U142" s="45"/>
      <c r="V142" s="46"/>
      <c r="W142" s="122"/>
      <c r="X142" s="122"/>
      <c r="Y142" s="122"/>
      <c r="Z142" s="126"/>
      <c r="AA142" s="127"/>
      <c r="AB142" s="127"/>
      <c r="AC142" s="91"/>
      <c r="AD142" s="129"/>
    </row>
    <row r="143" spans="1:30" ht="16.5" customHeight="1" x14ac:dyDescent="0.3">
      <c r="A143" s="330">
        <v>138</v>
      </c>
      <c r="B143" s="180"/>
      <c r="C143" s="3"/>
      <c r="D143" s="3"/>
      <c r="E143" s="246"/>
      <c r="F143" s="312"/>
      <c r="G143" s="122"/>
      <c r="H143" s="122"/>
      <c r="I143" s="122"/>
      <c r="J143" s="122"/>
      <c r="K143" s="122"/>
      <c r="L143" s="138"/>
      <c r="M143" s="45"/>
      <c r="N143" s="121"/>
      <c r="O143" s="122"/>
      <c r="P143" s="122"/>
      <c r="Q143" s="122"/>
      <c r="R143" s="122"/>
      <c r="S143" s="122"/>
      <c r="T143" s="138"/>
      <c r="U143" s="45"/>
      <c r="V143" s="46"/>
      <c r="W143" s="122"/>
      <c r="X143" s="122"/>
      <c r="Y143" s="122"/>
      <c r="Z143" s="126"/>
      <c r="AA143" s="127"/>
      <c r="AB143" s="127"/>
      <c r="AC143" s="91"/>
      <c r="AD143" s="129"/>
    </row>
    <row r="144" spans="1:30" ht="16.5" customHeight="1" x14ac:dyDescent="0.3">
      <c r="A144" s="330">
        <v>139</v>
      </c>
      <c r="B144" s="180"/>
      <c r="C144" s="3"/>
      <c r="D144" s="3"/>
      <c r="E144" s="246"/>
      <c r="F144" s="312"/>
      <c r="G144" s="122"/>
      <c r="H144" s="122"/>
      <c r="I144" s="122"/>
      <c r="J144" s="122"/>
      <c r="K144" s="122"/>
      <c r="L144" s="138"/>
      <c r="M144" s="45"/>
      <c r="N144" s="121"/>
      <c r="O144" s="122"/>
      <c r="P144" s="122"/>
      <c r="Q144" s="122"/>
      <c r="R144" s="122"/>
      <c r="S144" s="122"/>
      <c r="T144" s="138"/>
      <c r="U144" s="45"/>
      <c r="V144" s="46"/>
      <c r="W144" s="122"/>
      <c r="X144" s="122"/>
      <c r="Y144" s="122"/>
      <c r="Z144" s="126"/>
      <c r="AA144" s="127"/>
      <c r="AB144" s="127"/>
      <c r="AC144" s="91"/>
      <c r="AD144" s="129"/>
    </row>
    <row r="145" spans="1:30" ht="16.5" customHeight="1" x14ac:dyDescent="0.3">
      <c r="A145" s="330">
        <v>140</v>
      </c>
      <c r="B145" s="180"/>
      <c r="C145" s="3"/>
      <c r="D145" s="3"/>
      <c r="E145" s="246"/>
      <c r="F145" s="312"/>
      <c r="G145" s="122"/>
      <c r="H145" s="122"/>
      <c r="I145" s="122"/>
      <c r="J145" s="122"/>
      <c r="K145" s="122"/>
      <c r="L145" s="138"/>
      <c r="M145" s="45"/>
      <c r="N145" s="121"/>
      <c r="O145" s="122"/>
      <c r="P145" s="122"/>
      <c r="Q145" s="122"/>
      <c r="R145" s="122"/>
      <c r="S145" s="122"/>
      <c r="T145" s="138"/>
      <c r="U145" s="45"/>
      <c r="V145" s="46"/>
      <c r="W145" s="122"/>
      <c r="X145" s="122"/>
      <c r="Y145" s="122"/>
      <c r="Z145" s="126"/>
      <c r="AA145" s="127"/>
      <c r="AB145" s="127"/>
      <c r="AC145" s="91"/>
      <c r="AD145" s="129"/>
    </row>
    <row r="146" spans="1:30" ht="16.5" customHeight="1" x14ac:dyDescent="0.3">
      <c r="A146" s="330">
        <v>141</v>
      </c>
      <c r="B146" s="180"/>
      <c r="C146" s="3"/>
      <c r="D146" s="3"/>
      <c r="E146" s="246"/>
      <c r="F146" s="312"/>
      <c r="G146" s="122"/>
      <c r="H146" s="122"/>
      <c r="I146" s="122"/>
      <c r="J146" s="122"/>
      <c r="K146" s="122"/>
      <c r="L146" s="138"/>
      <c r="M146" s="45"/>
      <c r="N146" s="121"/>
      <c r="O146" s="122"/>
      <c r="P146" s="122"/>
      <c r="Q146" s="122"/>
      <c r="R146" s="122"/>
      <c r="S146" s="122"/>
      <c r="T146" s="138"/>
      <c r="U146" s="45"/>
      <c r="V146" s="46"/>
      <c r="W146" s="122"/>
      <c r="X146" s="122"/>
      <c r="Y146" s="122"/>
      <c r="Z146" s="126"/>
      <c r="AA146" s="127"/>
      <c r="AB146" s="127"/>
      <c r="AC146" s="91"/>
      <c r="AD146" s="129"/>
    </row>
    <row r="147" spans="1:30" ht="16.5" customHeight="1" x14ac:dyDescent="0.3">
      <c r="A147" s="330">
        <v>142</v>
      </c>
      <c r="B147" s="180"/>
      <c r="C147" s="3"/>
      <c r="D147" s="3"/>
      <c r="E147" s="246"/>
      <c r="F147" s="312"/>
      <c r="G147" s="122"/>
      <c r="H147" s="122"/>
      <c r="I147" s="122"/>
      <c r="J147" s="122"/>
      <c r="K147" s="122"/>
      <c r="L147" s="138"/>
      <c r="M147" s="45"/>
      <c r="N147" s="121"/>
      <c r="O147" s="122"/>
      <c r="P147" s="122"/>
      <c r="Q147" s="122"/>
      <c r="R147" s="122"/>
      <c r="S147" s="122"/>
      <c r="T147" s="138"/>
      <c r="U147" s="45"/>
      <c r="V147" s="46"/>
      <c r="W147" s="122"/>
      <c r="X147" s="122"/>
      <c r="Y147" s="122"/>
      <c r="Z147" s="126"/>
      <c r="AA147" s="127"/>
      <c r="AB147" s="127"/>
      <c r="AC147" s="91"/>
      <c r="AD147" s="129"/>
    </row>
    <row r="148" spans="1:30" ht="16.5" customHeight="1" x14ac:dyDescent="0.3">
      <c r="A148" s="330">
        <v>143</v>
      </c>
      <c r="B148" s="180"/>
      <c r="C148" s="3"/>
      <c r="D148" s="3"/>
      <c r="E148" s="246"/>
      <c r="F148" s="312"/>
      <c r="G148" s="122"/>
      <c r="H148" s="122"/>
      <c r="I148" s="122"/>
      <c r="J148" s="122"/>
      <c r="K148" s="122"/>
      <c r="L148" s="138"/>
      <c r="M148" s="45"/>
      <c r="N148" s="121"/>
      <c r="O148" s="122"/>
      <c r="P148" s="122"/>
      <c r="Q148" s="122"/>
      <c r="R148" s="122"/>
      <c r="S148" s="122"/>
      <c r="T148" s="138"/>
      <c r="U148" s="45"/>
      <c r="V148" s="46"/>
      <c r="W148" s="122"/>
      <c r="X148" s="122"/>
      <c r="Y148" s="122"/>
      <c r="Z148" s="126"/>
      <c r="AA148" s="127"/>
      <c r="AB148" s="127"/>
      <c r="AC148" s="91"/>
      <c r="AD148" s="129"/>
    </row>
    <row r="149" spans="1:30" ht="16.5" customHeight="1" x14ac:dyDescent="0.3">
      <c r="A149" s="330">
        <v>144</v>
      </c>
      <c r="B149" s="180"/>
      <c r="C149" s="3"/>
      <c r="D149" s="3"/>
      <c r="E149" s="246"/>
      <c r="F149" s="312"/>
      <c r="G149" s="122"/>
      <c r="H149" s="122"/>
      <c r="I149" s="122"/>
      <c r="J149" s="122"/>
      <c r="K149" s="122"/>
      <c r="L149" s="138"/>
      <c r="M149" s="45"/>
      <c r="N149" s="121"/>
      <c r="O149" s="122"/>
      <c r="P149" s="122"/>
      <c r="Q149" s="122"/>
      <c r="R149" s="122"/>
      <c r="S149" s="122"/>
      <c r="T149" s="138"/>
      <c r="U149" s="45"/>
      <c r="V149" s="46"/>
      <c r="W149" s="122"/>
      <c r="X149" s="122"/>
      <c r="Y149" s="122"/>
      <c r="Z149" s="126"/>
      <c r="AA149" s="127"/>
      <c r="AB149" s="127"/>
      <c r="AC149" s="91"/>
      <c r="AD149" s="129"/>
    </row>
    <row r="150" spans="1:30" ht="16.5" customHeight="1" x14ac:dyDescent="0.3">
      <c r="A150" s="330">
        <v>145</v>
      </c>
      <c r="B150" s="290"/>
      <c r="C150" s="199"/>
      <c r="D150" s="200"/>
      <c r="E150" s="332"/>
      <c r="F150" s="316"/>
      <c r="G150" s="170"/>
      <c r="H150" s="170"/>
      <c r="I150" s="170"/>
      <c r="J150" s="201"/>
      <c r="K150" s="170"/>
      <c r="L150" s="171"/>
      <c r="M150" s="139"/>
      <c r="N150" s="202"/>
      <c r="O150" s="170"/>
      <c r="P150" s="170"/>
      <c r="Q150" s="170"/>
      <c r="R150" s="170"/>
      <c r="S150" s="170"/>
      <c r="T150" s="171"/>
      <c r="U150" s="81"/>
      <c r="V150" s="81"/>
      <c r="W150" s="170"/>
      <c r="X150" s="170"/>
      <c r="Y150" s="170"/>
      <c r="Z150" s="73"/>
      <c r="AA150" s="74"/>
      <c r="AB150" s="74"/>
      <c r="AC150" s="91"/>
      <c r="AD150" s="76"/>
    </row>
    <row r="151" spans="1:30" ht="16.5" customHeight="1" x14ac:dyDescent="0.3">
      <c r="A151" s="330">
        <v>146</v>
      </c>
      <c r="B151" s="290"/>
      <c r="C151" s="203"/>
      <c r="D151" s="204"/>
      <c r="E151" s="333"/>
      <c r="F151" s="316"/>
      <c r="G151" s="170"/>
      <c r="H151" s="170"/>
      <c r="I151" s="170"/>
      <c r="J151" s="170"/>
      <c r="K151" s="170"/>
      <c r="L151" s="171"/>
      <c r="M151" s="139"/>
      <c r="N151" s="202"/>
      <c r="O151" s="170"/>
      <c r="P151" s="170"/>
      <c r="Q151" s="170"/>
      <c r="R151" s="170"/>
      <c r="S151" s="170"/>
      <c r="T151" s="171"/>
      <c r="U151" s="139"/>
      <c r="V151" s="81"/>
      <c r="W151" s="170"/>
      <c r="X151" s="170"/>
      <c r="Y151" s="170"/>
      <c r="Z151" s="73"/>
      <c r="AA151" s="74"/>
      <c r="AB151" s="74"/>
      <c r="AC151" s="91"/>
      <c r="AD151" s="76"/>
    </row>
    <row r="152" spans="1:30" ht="16.5" customHeight="1" x14ac:dyDescent="0.3">
      <c r="A152" s="330">
        <v>147</v>
      </c>
      <c r="B152" s="290"/>
      <c r="C152" s="199"/>
      <c r="D152" s="200"/>
      <c r="E152" s="332"/>
      <c r="F152" s="316"/>
      <c r="G152" s="170"/>
      <c r="H152" s="170"/>
      <c r="I152" s="170"/>
      <c r="J152" s="170"/>
      <c r="K152" s="170"/>
      <c r="L152" s="171"/>
      <c r="M152" s="139"/>
      <c r="N152" s="202"/>
      <c r="O152" s="170"/>
      <c r="P152" s="170"/>
      <c r="Q152" s="170"/>
      <c r="R152" s="170"/>
      <c r="S152" s="170"/>
      <c r="T152" s="171"/>
      <c r="U152" s="139"/>
      <c r="V152" s="81"/>
      <c r="W152" s="205"/>
      <c r="X152" s="170"/>
      <c r="Y152" s="170"/>
      <c r="Z152" s="73"/>
      <c r="AA152" s="74"/>
      <c r="AB152" s="74"/>
      <c r="AC152" s="91"/>
      <c r="AD152" s="76"/>
    </row>
    <row r="153" spans="1:30" ht="16.5" customHeight="1" x14ac:dyDescent="0.3">
      <c r="A153" s="330">
        <v>148</v>
      </c>
      <c r="B153" s="288"/>
      <c r="C153" s="206"/>
      <c r="D153" s="204"/>
      <c r="E153" s="333"/>
      <c r="F153" s="317"/>
      <c r="G153" s="101"/>
      <c r="H153" s="101"/>
      <c r="I153" s="101"/>
      <c r="J153" s="101"/>
      <c r="K153" s="101"/>
      <c r="L153" s="184"/>
      <c r="M153" s="139"/>
      <c r="N153" s="184"/>
      <c r="O153" s="101"/>
      <c r="P153" s="101"/>
      <c r="Q153" s="101"/>
      <c r="R153" s="101"/>
      <c r="S153" s="101"/>
      <c r="T153" s="184"/>
      <c r="U153" s="139"/>
      <c r="V153" s="81"/>
      <c r="W153" s="101"/>
      <c r="X153" s="101"/>
      <c r="Y153" s="101"/>
      <c r="Z153" s="185"/>
      <c r="AA153" s="186"/>
      <c r="AB153" s="186"/>
      <c r="AC153" s="91"/>
      <c r="AD153" s="187"/>
    </row>
    <row r="154" spans="1:30" ht="16.5" customHeight="1" x14ac:dyDescent="0.3">
      <c r="A154" s="330">
        <v>149</v>
      </c>
      <c r="B154" s="288"/>
      <c r="C154" s="206"/>
      <c r="D154" s="204"/>
      <c r="E154" s="333"/>
      <c r="F154" s="317"/>
      <c r="G154" s="101"/>
      <c r="H154" s="101"/>
      <c r="I154" s="101"/>
      <c r="J154" s="101"/>
      <c r="K154" s="101"/>
      <c r="L154" s="184"/>
      <c r="M154" s="139"/>
      <c r="N154" s="184"/>
      <c r="O154" s="101"/>
      <c r="P154" s="101"/>
      <c r="Q154" s="101"/>
      <c r="R154" s="101"/>
      <c r="S154" s="101"/>
      <c r="T154" s="184"/>
      <c r="U154" s="139"/>
      <c r="V154" s="81"/>
      <c r="W154" s="101"/>
      <c r="X154" s="101"/>
      <c r="Y154" s="101"/>
      <c r="Z154" s="185"/>
      <c r="AA154" s="186"/>
      <c r="AB154" s="186"/>
      <c r="AC154" s="91"/>
      <c r="AD154" s="187"/>
    </row>
    <row r="155" spans="1:30" ht="16.5" customHeight="1" x14ac:dyDescent="0.3">
      <c r="A155" s="330">
        <v>150</v>
      </c>
      <c r="B155" s="290"/>
      <c r="C155" s="203"/>
      <c r="D155" s="204"/>
      <c r="E155" s="333"/>
      <c r="F155" s="316"/>
      <c r="G155" s="170"/>
      <c r="H155" s="170"/>
      <c r="I155" s="170"/>
      <c r="J155" s="170"/>
      <c r="K155" s="170"/>
      <c r="L155" s="171"/>
      <c r="M155" s="139"/>
      <c r="N155" s="202"/>
      <c r="O155" s="170"/>
      <c r="P155" s="170"/>
      <c r="Q155" s="170"/>
      <c r="R155" s="170"/>
      <c r="S155" s="170"/>
      <c r="T155" s="171"/>
      <c r="U155" s="207"/>
      <c r="V155" s="81"/>
      <c r="W155" s="170"/>
      <c r="X155" s="170"/>
      <c r="Y155" s="170"/>
      <c r="Z155" s="73"/>
      <c r="AA155" s="74"/>
      <c r="AB155" s="74"/>
      <c r="AC155" s="91"/>
      <c r="AD155" s="76"/>
    </row>
    <row r="156" spans="1:30" ht="16.5" customHeight="1" x14ac:dyDescent="0.3">
      <c r="A156" s="330">
        <v>151</v>
      </c>
      <c r="B156" s="288"/>
      <c r="C156" s="203"/>
      <c r="D156" s="204"/>
      <c r="E156" s="333"/>
      <c r="F156" s="317"/>
      <c r="G156" s="101"/>
      <c r="H156" s="101"/>
      <c r="I156" s="101"/>
      <c r="J156" s="101"/>
      <c r="K156" s="101"/>
      <c r="L156" s="184"/>
      <c r="M156" s="139"/>
      <c r="N156" s="184"/>
      <c r="O156" s="101"/>
      <c r="P156" s="101"/>
      <c r="Q156" s="101"/>
      <c r="R156" s="101"/>
      <c r="S156" s="101"/>
      <c r="T156" s="184"/>
      <c r="U156" s="139"/>
      <c r="V156" s="81"/>
      <c r="W156" s="101"/>
      <c r="X156" s="101"/>
      <c r="Y156" s="101"/>
      <c r="Z156" s="185"/>
      <c r="AA156" s="186"/>
      <c r="AB156" s="186"/>
      <c r="AC156" s="91"/>
      <c r="AD156" s="187"/>
    </row>
    <row r="157" spans="1:30" ht="16.5" customHeight="1" x14ac:dyDescent="0.3">
      <c r="A157" s="330">
        <v>152</v>
      </c>
      <c r="B157" s="290"/>
      <c r="C157" s="203"/>
      <c r="D157" s="204"/>
      <c r="E157" s="333"/>
      <c r="F157" s="317"/>
      <c r="G157" s="170"/>
      <c r="H157" s="201"/>
      <c r="I157" s="201"/>
      <c r="J157" s="201"/>
      <c r="K157" s="201"/>
      <c r="L157" s="171"/>
      <c r="M157" s="139"/>
      <c r="N157" s="202"/>
      <c r="O157" s="201"/>
      <c r="P157" s="201"/>
      <c r="Q157" s="170"/>
      <c r="R157" s="170"/>
      <c r="S157" s="170"/>
      <c r="T157" s="171"/>
      <c r="U157" s="139"/>
      <c r="V157" s="81"/>
      <c r="W157" s="201"/>
      <c r="X157" s="170"/>
      <c r="Y157" s="201"/>
      <c r="Z157" s="73"/>
      <c r="AA157" s="74"/>
      <c r="AB157" s="74"/>
      <c r="AC157" s="91"/>
      <c r="AD157" s="76"/>
    </row>
    <row r="158" spans="1:30" ht="16.5" customHeight="1" x14ac:dyDescent="0.3">
      <c r="A158" s="330">
        <v>153</v>
      </c>
      <c r="B158" s="290"/>
      <c r="C158" s="203"/>
      <c r="D158" s="204"/>
      <c r="E158" s="333"/>
      <c r="F158" s="316"/>
      <c r="G158" s="170"/>
      <c r="H158" s="170"/>
      <c r="I158" s="170"/>
      <c r="J158" s="170"/>
      <c r="K158" s="170"/>
      <c r="L158" s="171"/>
      <c r="M158" s="139"/>
      <c r="N158" s="202"/>
      <c r="O158" s="170"/>
      <c r="P158" s="170"/>
      <c r="Q158" s="170"/>
      <c r="R158" s="205"/>
      <c r="S158" s="170"/>
      <c r="T158" s="171"/>
      <c r="U158" s="139"/>
      <c r="V158" s="81"/>
      <c r="W158" s="170"/>
      <c r="X158" s="170"/>
      <c r="Y158" s="170"/>
      <c r="Z158" s="73"/>
      <c r="AA158" s="74"/>
      <c r="AB158" s="74"/>
      <c r="AC158" s="91"/>
      <c r="AD158" s="76"/>
    </row>
    <row r="159" spans="1:30" ht="16.5" customHeight="1" x14ac:dyDescent="0.3">
      <c r="A159" s="330">
        <v>154</v>
      </c>
      <c r="B159" s="290"/>
      <c r="C159" s="203"/>
      <c r="D159" s="204"/>
      <c r="E159" s="333"/>
      <c r="F159" s="316"/>
      <c r="G159" s="170"/>
      <c r="H159" s="170"/>
      <c r="I159" s="170"/>
      <c r="J159" s="170"/>
      <c r="K159" s="170"/>
      <c r="L159" s="171"/>
      <c r="M159" s="139"/>
      <c r="N159" s="202"/>
      <c r="O159" s="170"/>
      <c r="P159" s="170"/>
      <c r="Q159" s="170"/>
      <c r="R159" s="170"/>
      <c r="S159" s="170"/>
      <c r="T159" s="171"/>
      <c r="U159" s="139"/>
      <c r="V159" s="81"/>
      <c r="W159" s="170"/>
      <c r="X159" s="170"/>
      <c r="Y159" s="170"/>
      <c r="Z159" s="73"/>
      <c r="AA159" s="74"/>
      <c r="AB159" s="74"/>
      <c r="AC159" s="91"/>
      <c r="AD159" s="76"/>
    </row>
    <row r="160" spans="1:30" ht="16.5" customHeight="1" x14ac:dyDescent="0.3">
      <c r="A160" s="330">
        <v>155</v>
      </c>
      <c r="B160" s="288"/>
      <c r="C160" s="203"/>
      <c r="D160" s="204"/>
      <c r="E160" s="333"/>
      <c r="F160" s="317"/>
      <c r="G160" s="101"/>
      <c r="H160" s="101"/>
      <c r="I160" s="101"/>
      <c r="J160" s="101"/>
      <c r="K160" s="101"/>
      <c r="L160" s="184"/>
      <c r="M160" s="139"/>
      <c r="N160" s="184"/>
      <c r="O160" s="101"/>
      <c r="P160" s="101"/>
      <c r="Q160" s="101"/>
      <c r="R160" s="101"/>
      <c r="S160" s="101"/>
      <c r="T160" s="184"/>
      <c r="U160" s="139"/>
      <c r="V160" s="81"/>
      <c r="W160" s="101"/>
      <c r="X160" s="101"/>
      <c r="Y160" s="101"/>
      <c r="Z160" s="185"/>
      <c r="AA160" s="186"/>
      <c r="AB160" s="186"/>
      <c r="AC160" s="91"/>
      <c r="AD160" s="187"/>
    </row>
    <row r="161" spans="1:30" ht="16.5" customHeight="1" x14ac:dyDescent="0.3">
      <c r="A161" s="330">
        <v>156</v>
      </c>
      <c r="B161" s="288"/>
      <c r="C161" s="203"/>
      <c r="D161" s="204"/>
      <c r="E161" s="333"/>
      <c r="F161" s="317"/>
      <c r="G161" s="101"/>
      <c r="H161" s="101"/>
      <c r="I161" s="101"/>
      <c r="J161" s="101"/>
      <c r="K161" s="101"/>
      <c r="L161" s="184"/>
      <c r="M161" s="139"/>
      <c r="N161" s="184"/>
      <c r="O161" s="101"/>
      <c r="P161" s="101"/>
      <c r="Q161" s="101"/>
      <c r="R161" s="101"/>
      <c r="S161" s="101"/>
      <c r="T161" s="184"/>
      <c r="U161" s="139"/>
      <c r="V161" s="81"/>
      <c r="W161" s="101"/>
      <c r="X161" s="101"/>
      <c r="Y161" s="101"/>
      <c r="Z161" s="185"/>
      <c r="AA161" s="186"/>
      <c r="AB161" s="186"/>
      <c r="AC161" s="91"/>
      <c r="AD161" s="187"/>
    </row>
    <row r="162" spans="1:30" ht="16.5" customHeight="1" x14ac:dyDescent="0.3">
      <c r="A162" s="330">
        <v>157</v>
      </c>
      <c r="B162" s="288"/>
      <c r="C162" s="203"/>
      <c r="D162" s="204"/>
      <c r="E162" s="333"/>
      <c r="F162" s="317"/>
      <c r="G162" s="101"/>
      <c r="H162" s="101"/>
      <c r="I162" s="101"/>
      <c r="J162" s="101"/>
      <c r="K162" s="101"/>
      <c r="L162" s="184"/>
      <c r="M162" s="139"/>
      <c r="N162" s="184"/>
      <c r="O162" s="101"/>
      <c r="P162" s="101"/>
      <c r="Q162" s="101"/>
      <c r="R162" s="101"/>
      <c r="S162" s="101"/>
      <c r="T162" s="184"/>
      <c r="U162" s="139"/>
      <c r="V162" s="81"/>
      <c r="W162" s="101"/>
      <c r="X162" s="101"/>
      <c r="Y162" s="101"/>
      <c r="Z162" s="185"/>
      <c r="AA162" s="186"/>
      <c r="AB162" s="186"/>
      <c r="AC162" s="91"/>
      <c r="AD162" s="187"/>
    </row>
    <row r="163" spans="1:30" ht="16.5" customHeight="1" x14ac:dyDescent="0.3">
      <c r="A163" s="330">
        <v>158</v>
      </c>
      <c r="B163" s="290"/>
      <c r="C163" s="203"/>
      <c r="D163" s="204"/>
      <c r="E163" s="333"/>
      <c r="F163" s="316"/>
      <c r="G163" s="170"/>
      <c r="H163" s="170"/>
      <c r="I163" s="170"/>
      <c r="J163" s="170"/>
      <c r="K163" s="170"/>
      <c r="L163" s="171"/>
      <c r="M163" s="139"/>
      <c r="N163" s="202"/>
      <c r="O163" s="170"/>
      <c r="P163" s="170"/>
      <c r="Q163" s="170"/>
      <c r="R163" s="170"/>
      <c r="S163" s="170"/>
      <c r="T163" s="171"/>
      <c r="U163" s="139"/>
      <c r="V163" s="81"/>
      <c r="W163" s="170"/>
      <c r="X163" s="170"/>
      <c r="Y163" s="170"/>
      <c r="Z163" s="73"/>
      <c r="AA163" s="74"/>
      <c r="AB163" s="74"/>
      <c r="AC163" s="91"/>
      <c r="AD163" s="76"/>
    </row>
    <row r="164" spans="1:30" ht="16.5" customHeight="1" x14ac:dyDescent="0.3">
      <c r="A164" s="330">
        <v>159</v>
      </c>
      <c r="B164" s="288"/>
      <c r="C164" s="203"/>
      <c r="D164" s="204"/>
      <c r="E164" s="333"/>
      <c r="F164" s="317"/>
      <c r="G164" s="101"/>
      <c r="H164" s="101"/>
      <c r="I164" s="101"/>
      <c r="J164" s="101"/>
      <c r="K164" s="101"/>
      <c r="L164" s="184"/>
      <c r="M164" s="139"/>
      <c r="N164" s="184"/>
      <c r="O164" s="101"/>
      <c r="P164" s="101"/>
      <c r="Q164" s="101"/>
      <c r="R164" s="101"/>
      <c r="S164" s="101"/>
      <c r="T164" s="184"/>
      <c r="U164" s="139"/>
      <c r="V164" s="81"/>
      <c r="W164" s="101"/>
      <c r="X164" s="101"/>
      <c r="Y164" s="101"/>
      <c r="Z164" s="185"/>
      <c r="AA164" s="186"/>
      <c r="AB164" s="186"/>
      <c r="AC164" s="91"/>
      <c r="AD164" s="187"/>
    </row>
    <row r="165" spans="1:30" ht="16.5" customHeight="1" x14ac:dyDescent="0.3">
      <c r="A165" s="330">
        <v>160</v>
      </c>
      <c r="B165" s="288"/>
      <c r="C165" s="203"/>
      <c r="D165" s="204"/>
      <c r="E165" s="333"/>
      <c r="F165" s="317"/>
      <c r="G165" s="101"/>
      <c r="H165" s="101"/>
      <c r="I165" s="101"/>
      <c r="J165" s="101"/>
      <c r="K165" s="101"/>
      <c r="L165" s="184"/>
      <c r="M165" s="139"/>
      <c r="N165" s="184"/>
      <c r="O165" s="101"/>
      <c r="P165" s="101"/>
      <c r="Q165" s="101"/>
      <c r="R165" s="101"/>
      <c r="S165" s="101"/>
      <c r="T165" s="184"/>
      <c r="U165" s="139"/>
      <c r="V165" s="81"/>
      <c r="W165" s="101"/>
      <c r="X165" s="101"/>
      <c r="Y165" s="101"/>
      <c r="Z165" s="185"/>
      <c r="AA165" s="186"/>
      <c r="AB165" s="186"/>
      <c r="AC165" s="91"/>
      <c r="AD165" s="187"/>
    </row>
    <row r="166" spans="1:30" ht="16.5" customHeight="1" x14ac:dyDescent="0.3">
      <c r="A166" s="330">
        <v>161</v>
      </c>
      <c r="B166" s="288"/>
      <c r="C166" s="203"/>
      <c r="D166" s="204"/>
      <c r="E166" s="333"/>
      <c r="F166" s="317"/>
      <c r="G166" s="101"/>
      <c r="H166" s="101"/>
      <c r="I166" s="101"/>
      <c r="J166" s="101"/>
      <c r="K166" s="101"/>
      <c r="L166" s="184"/>
      <c r="M166" s="139"/>
      <c r="N166" s="184"/>
      <c r="O166" s="101"/>
      <c r="P166" s="101"/>
      <c r="Q166" s="101"/>
      <c r="R166" s="101"/>
      <c r="S166" s="101"/>
      <c r="T166" s="184"/>
      <c r="U166" s="139"/>
      <c r="V166" s="81"/>
      <c r="W166" s="101"/>
      <c r="X166" s="101"/>
      <c r="Y166" s="101"/>
      <c r="Z166" s="185"/>
      <c r="AA166" s="186"/>
      <c r="AB166" s="186"/>
      <c r="AC166" s="91"/>
      <c r="AD166" s="187"/>
    </row>
    <row r="167" spans="1:30" ht="16.5" customHeight="1" x14ac:dyDescent="0.3">
      <c r="A167" s="330">
        <v>162</v>
      </c>
      <c r="B167" s="290"/>
      <c r="C167" s="203"/>
      <c r="D167" s="204"/>
      <c r="E167" s="333"/>
      <c r="F167" s="316"/>
      <c r="G167" s="170"/>
      <c r="H167" s="170"/>
      <c r="I167" s="170"/>
      <c r="J167" s="170"/>
      <c r="K167" s="170"/>
      <c r="L167" s="171"/>
      <c r="M167" s="139"/>
      <c r="N167" s="202"/>
      <c r="O167" s="170"/>
      <c r="P167" s="170"/>
      <c r="Q167" s="170"/>
      <c r="R167" s="170"/>
      <c r="S167" s="170"/>
      <c r="T167" s="171"/>
      <c r="U167" s="208"/>
      <c r="V167" s="144"/>
      <c r="W167" s="209"/>
      <c r="X167" s="209"/>
      <c r="Y167" s="209"/>
      <c r="Z167" s="185"/>
      <c r="AA167" s="186"/>
      <c r="AB167" s="186"/>
      <c r="AC167" s="91"/>
      <c r="AD167" s="187"/>
    </row>
    <row r="168" spans="1:30" ht="16.5" customHeight="1" x14ac:dyDescent="0.3">
      <c r="A168" s="330">
        <v>163</v>
      </c>
      <c r="B168" s="290"/>
      <c r="C168" s="203"/>
      <c r="D168" s="204"/>
      <c r="E168" s="333"/>
      <c r="F168" s="316"/>
      <c r="G168" s="170"/>
      <c r="H168" s="170"/>
      <c r="I168" s="170"/>
      <c r="J168" s="170"/>
      <c r="K168" s="170"/>
      <c r="L168" s="171"/>
      <c r="M168" s="139"/>
      <c r="N168" s="202"/>
      <c r="O168" s="170"/>
      <c r="P168" s="170"/>
      <c r="Q168" s="170"/>
      <c r="R168" s="170"/>
      <c r="S168" s="170"/>
      <c r="T168" s="171"/>
      <c r="U168" s="139"/>
      <c r="V168" s="81"/>
      <c r="W168" s="170"/>
      <c r="X168" s="170"/>
      <c r="Y168" s="170"/>
      <c r="Z168" s="73"/>
      <c r="AA168" s="74"/>
      <c r="AB168" s="74"/>
      <c r="AC168" s="91"/>
      <c r="AD168" s="76"/>
    </row>
    <row r="169" spans="1:30" ht="16.5" customHeight="1" x14ac:dyDescent="0.3">
      <c r="A169" s="330">
        <v>164</v>
      </c>
      <c r="B169" s="290"/>
      <c r="C169" s="203"/>
      <c r="D169" s="204"/>
      <c r="E169" s="333"/>
      <c r="F169" s="316"/>
      <c r="G169" s="170"/>
      <c r="H169" s="170"/>
      <c r="I169" s="170"/>
      <c r="J169" s="170"/>
      <c r="K169" s="170"/>
      <c r="L169" s="171"/>
      <c r="M169" s="139"/>
      <c r="N169" s="202"/>
      <c r="O169" s="170"/>
      <c r="P169" s="170"/>
      <c r="Q169" s="170"/>
      <c r="R169" s="170"/>
      <c r="S169" s="170"/>
      <c r="T169" s="171"/>
      <c r="U169" s="81"/>
      <c r="V169" s="81"/>
      <c r="W169" s="170"/>
      <c r="X169" s="170"/>
      <c r="Y169" s="170"/>
      <c r="Z169" s="73"/>
      <c r="AA169" s="74"/>
      <c r="AB169" s="74"/>
      <c r="AC169" s="91"/>
      <c r="AD169" s="76"/>
    </row>
    <row r="170" spans="1:30" ht="16.5" customHeight="1" x14ac:dyDescent="0.3">
      <c r="A170" s="330">
        <v>165</v>
      </c>
      <c r="B170" s="290"/>
      <c r="C170" s="203"/>
      <c r="D170" s="204"/>
      <c r="E170" s="333"/>
      <c r="F170" s="316"/>
      <c r="G170" s="170"/>
      <c r="H170" s="170"/>
      <c r="I170" s="170"/>
      <c r="J170" s="170"/>
      <c r="K170" s="170"/>
      <c r="L170" s="171"/>
      <c r="M170" s="139"/>
      <c r="N170" s="202"/>
      <c r="O170" s="170"/>
      <c r="P170" s="170"/>
      <c r="Q170" s="170"/>
      <c r="R170" s="170"/>
      <c r="S170" s="170"/>
      <c r="T170" s="171"/>
      <c r="U170" s="81"/>
      <c r="V170" s="81"/>
      <c r="W170" s="170"/>
      <c r="X170" s="170"/>
      <c r="Y170" s="170"/>
      <c r="Z170" s="73"/>
      <c r="AA170" s="74"/>
      <c r="AB170" s="74"/>
      <c r="AC170" s="91"/>
      <c r="AD170" s="76"/>
    </row>
    <row r="171" spans="1:30" ht="16.5" customHeight="1" x14ac:dyDescent="0.3">
      <c r="A171" s="330">
        <v>166</v>
      </c>
      <c r="B171" s="290"/>
      <c r="C171" s="203"/>
      <c r="D171" s="204"/>
      <c r="E171" s="333"/>
      <c r="F171" s="316"/>
      <c r="G171" s="170"/>
      <c r="H171" s="201"/>
      <c r="I171" s="201"/>
      <c r="J171" s="170"/>
      <c r="K171" s="201"/>
      <c r="L171" s="171"/>
      <c r="M171" s="139"/>
      <c r="N171" s="202"/>
      <c r="O171" s="170"/>
      <c r="P171" s="201"/>
      <c r="Q171" s="170"/>
      <c r="R171" s="201"/>
      <c r="S171" s="170"/>
      <c r="T171" s="202"/>
      <c r="U171" s="139"/>
      <c r="V171" s="81"/>
      <c r="W171" s="201"/>
      <c r="X171" s="170"/>
      <c r="Y171" s="201"/>
      <c r="Z171" s="73"/>
      <c r="AA171" s="74"/>
      <c r="AB171" s="74"/>
      <c r="AC171" s="91"/>
      <c r="AD171" s="76"/>
    </row>
    <row r="172" spans="1:30" ht="16.5" customHeight="1" x14ac:dyDescent="0.3">
      <c r="A172" s="330">
        <v>167</v>
      </c>
      <c r="B172" s="290"/>
      <c r="C172" s="203"/>
      <c r="D172" s="204"/>
      <c r="E172" s="333"/>
      <c r="F172" s="316"/>
      <c r="G172" s="170"/>
      <c r="H172" s="170"/>
      <c r="I172" s="170"/>
      <c r="J172" s="170"/>
      <c r="K172" s="170"/>
      <c r="L172" s="171"/>
      <c r="M172" s="139"/>
      <c r="N172" s="202"/>
      <c r="O172" s="170"/>
      <c r="P172" s="170"/>
      <c r="Q172" s="170"/>
      <c r="R172" s="170"/>
      <c r="S172" s="170"/>
      <c r="T172" s="171"/>
      <c r="U172" s="139"/>
      <c r="V172" s="81"/>
      <c r="W172" s="170"/>
      <c r="X172" s="170"/>
      <c r="Y172" s="170"/>
      <c r="Z172" s="73"/>
      <c r="AA172" s="74"/>
      <c r="AB172" s="74"/>
      <c r="AC172" s="91"/>
      <c r="AD172" s="76"/>
    </row>
    <row r="173" spans="1:30" ht="16.5" customHeight="1" x14ac:dyDescent="0.3">
      <c r="A173" s="330">
        <v>168</v>
      </c>
      <c r="B173" s="288"/>
      <c r="C173" s="206"/>
      <c r="D173" s="204"/>
      <c r="E173" s="333"/>
      <c r="F173" s="317"/>
      <c r="G173" s="101"/>
      <c r="H173" s="101"/>
      <c r="I173" s="101"/>
      <c r="J173" s="101"/>
      <c r="K173" s="101"/>
      <c r="L173" s="184"/>
      <c r="M173" s="139"/>
      <c r="N173" s="184"/>
      <c r="O173" s="101"/>
      <c r="P173" s="101"/>
      <c r="Q173" s="101"/>
      <c r="R173" s="101"/>
      <c r="S173" s="101"/>
      <c r="T173" s="184"/>
      <c r="U173" s="139"/>
      <c r="V173" s="81"/>
      <c r="W173" s="101"/>
      <c r="X173" s="101"/>
      <c r="Y173" s="101"/>
      <c r="Z173" s="185"/>
      <c r="AA173" s="186"/>
      <c r="AB173" s="186"/>
      <c r="AC173" s="91"/>
      <c r="AD173" s="187"/>
    </row>
    <row r="174" spans="1:30" ht="16.5" customHeight="1" x14ac:dyDescent="0.3">
      <c r="A174" s="330">
        <v>169</v>
      </c>
      <c r="B174" s="288"/>
      <c r="C174" s="203"/>
      <c r="D174" s="204"/>
      <c r="E174" s="333"/>
      <c r="F174" s="317"/>
      <c r="G174" s="101"/>
      <c r="H174" s="101"/>
      <c r="I174" s="101"/>
      <c r="J174" s="101"/>
      <c r="K174" s="101"/>
      <c r="L174" s="184"/>
      <c r="M174" s="139"/>
      <c r="N174" s="184"/>
      <c r="O174" s="101"/>
      <c r="P174" s="101"/>
      <c r="Q174" s="101"/>
      <c r="R174" s="101"/>
      <c r="S174" s="101"/>
      <c r="T174" s="184"/>
      <c r="U174" s="139"/>
      <c r="V174" s="81"/>
      <c r="W174" s="101"/>
      <c r="X174" s="101"/>
      <c r="Y174" s="101"/>
      <c r="Z174" s="185"/>
      <c r="AA174" s="186"/>
      <c r="AB174" s="186"/>
      <c r="AC174" s="91"/>
      <c r="AD174" s="187"/>
    </row>
    <row r="175" spans="1:30" ht="16.5" customHeight="1" x14ac:dyDescent="0.3">
      <c r="A175" s="330">
        <v>170</v>
      </c>
      <c r="B175" s="290"/>
      <c r="C175" s="199"/>
      <c r="D175" s="200"/>
      <c r="E175" s="332"/>
      <c r="F175" s="316"/>
      <c r="G175" s="170"/>
      <c r="H175" s="170"/>
      <c r="I175" s="170"/>
      <c r="J175" s="170"/>
      <c r="K175" s="170"/>
      <c r="L175" s="171"/>
      <c r="M175" s="139"/>
      <c r="N175" s="202"/>
      <c r="O175" s="170"/>
      <c r="P175" s="170"/>
      <c r="Q175" s="170"/>
      <c r="R175" s="170"/>
      <c r="S175" s="170"/>
      <c r="T175" s="171"/>
      <c r="U175" s="208"/>
      <c r="V175" s="144"/>
      <c r="W175" s="209"/>
      <c r="X175" s="209"/>
      <c r="Y175" s="209"/>
      <c r="Z175" s="185"/>
      <c r="AA175" s="186"/>
      <c r="AB175" s="186"/>
      <c r="AC175" s="91"/>
      <c r="AD175" s="187"/>
    </row>
    <row r="176" spans="1:30" ht="16.5" customHeight="1" x14ac:dyDescent="0.3">
      <c r="A176" s="330">
        <v>171</v>
      </c>
      <c r="B176" s="288"/>
      <c r="C176" s="206"/>
      <c r="D176" s="204"/>
      <c r="E176" s="333"/>
      <c r="F176" s="317"/>
      <c r="G176" s="101"/>
      <c r="H176" s="101"/>
      <c r="I176" s="101"/>
      <c r="J176" s="101"/>
      <c r="K176" s="101"/>
      <c r="L176" s="184"/>
      <c r="M176" s="139"/>
      <c r="N176" s="184"/>
      <c r="O176" s="101"/>
      <c r="P176" s="101"/>
      <c r="Q176" s="101"/>
      <c r="R176" s="101"/>
      <c r="S176" s="101"/>
      <c r="T176" s="184"/>
      <c r="U176" s="139"/>
      <c r="V176" s="81"/>
      <c r="W176" s="101"/>
      <c r="X176" s="101"/>
      <c r="Y176" s="101"/>
      <c r="Z176" s="185"/>
      <c r="AA176" s="186"/>
      <c r="AB176" s="186"/>
      <c r="AC176" s="91"/>
      <c r="AD176" s="187"/>
    </row>
    <row r="177" spans="1:30" ht="16.5" customHeight="1" x14ac:dyDescent="0.3">
      <c r="A177" s="330">
        <v>172</v>
      </c>
      <c r="B177" s="290"/>
      <c r="C177" s="199"/>
      <c r="D177" s="200"/>
      <c r="E177" s="332"/>
      <c r="F177" s="316"/>
      <c r="G177" s="170"/>
      <c r="H177" s="170"/>
      <c r="I177" s="170"/>
      <c r="J177" s="170"/>
      <c r="K177" s="170"/>
      <c r="L177" s="171"/>
      <c r="M177" s="139"/>
      <c r="N177" s="202"/>
      <c r="O177" s="170"/>
      <c r="P177" s="170"/>
      <c r="Q177" s="170"/>
      <c r="R177" s="170"/>
      <c r="S177" s="170"/>
      <c r="T177" s="171"/>
      <c r="U177" s="139"/>
      <c r="V177" s="81"/>
      <c r="W177" s="170"/>
      <c r="X177" s="170"/>
      <c r="Y177" s="170"/>
      <c r="Z177" s="73"/>
      <c r="AA177" s="74"/>
      <c r="AB177" s="74"/>
      <c r="AC177" s="91"/>
      <c r="AD177" s="76"/>
    </row>
    <row r="178" spans="1:30" ht="16.5" customHeight="1" x14ac:dyDescent="0.3">
      <c r="A178" s="330">
        <v>173</v>
      </c>
      <c r="B178" s="290"/>
      <c r="C178" s="199"/>
      <c r="D178" s="200"/>
      <c r="E178" s="332"/>
      <c r="F178" s="317"/>
      <c r="G178" s="170"/>
      <c r="H178" s="201"/>
      <c r="I178" s="201"/>
      <c r="J178" s="170"/>
      <c r="K178" s="201"/>
      <c r="L178" s="171"/>
      <c r="M178" s="139"/>
      <c r="N178" s="202"/>
      <c r="O178" s="201"/>
      <c r="P178" s="201"/>
      <c r="Q178" s="170"/>
      <c r="R178" s="201"/>
      <c r="S178" s="170"/>
      <c r="T178" s="202"/>
      <c r="U178" s="139"/>
      <c r="V178" s="81"/>
      <c r="W178" s="170"/>
      <c r="X178" s="170"/>
      <c r="Y178" s="201"/>
      <c r="Z178" s="73"/>
      <c r="AA178" s="74"/>
      <c r="AB178" s="74"/>
      <c r="AC178" s="91"/>
      <c r="AD178" s="76"/>
    </row>
    <row r="179" spans="1:30" ht="16.5" customHeight="1" x14ac:dyDescent="0.3">
      <c r="A179" s="330">
        <v>174</v>
      </c>
      <c r="B179" s="288"/>
      <c r="C179" s="206"/>
      <c r="D179" s="204"/>
      <c r="E179" s="333"/>
      <c r="F179" s="317"/>
      <c r="G179" s="101"/>
      <c r="H179" s="101"/>
      <c r="I179" s="101"/>
      <c r="J179" s="101"/>
      <c r="K179" s="101"/>
      <c r="L179" s="184"/>
      <c r="M179" s="139"/>
      <c r="N179" s="184"/>
      <c r="O179" s="101"/>
      <c r="P179" s="101"/>
      <c r="Q179" s="101"/>
      <c r="R179" s="101"/>
      <c r="S179" s="101"/>
      <c r="T179" s="184"/>
      <c r="U179" s="139"/>
      <c r="V179" s="81"/>
      <c r="W179" s="101"/>
      <c r="X179" s="101"/>
      <c r="Y179" s="101"/>
      <c r="Z179" s="185"/>
      <c r="AA179" s="186"/>
      <c r="AB179" s="186"/>
      <c r="AC179" s="91"/>
      <c r="AD179" s="187"/>
    </row>
    <row r="180" spans="1:30" ht="16.5" customHeight="1" x14ac:dyDescent="0.3">
      <c r="A180" s="330">
        <v>175</v>
      </c>
      <c r="B180" s="288"/>
      <c r="C180" s="206"/>
      <c r="D180" s="210"/>
      <c r="E180" s="334"/>
      <c r="F180" s="317"/>
      <c r="G180" s="101"/>
      <c r="H180" s="101"/>
      <c r="I180" s="101"/>
      <c r="J180" s="101"/>
      <c r="K180" s="101"/>
      <c r="L180" s="184"/>
      <c r="M180" s="139"/>
      <c r="N180" s="184"/>
      <c r="O180" s="101"/>
      <c r="P180" s="101"/>
      <c r="Q180" s="101"/>
      <c r="R180" s="101"/>
      <c r="S180" s="101"/>
      <c r="T180" s="184"/>
      <c r="U180" s="139"/>
      <c r="V180" s="81"/>
      <c r="W180" s="101"/>
      <c r="X180" s="101"/>
      <c r="Y180" s="101"/>
      <c r="Z180" s="185"/>
      <c r="AA180" s="186"/>
      <c r="AB180" s="186"/>
      <c r="AC180" s="91"/>
      <c r="AD180" s="187"/>
    </row>
    <row r="181" spans="1:30" ht="16.5" customHeight="1" x14ac:dyDescent="0.3">
      <c r="A181" s="330">
        <v>176</v>
      </c>
      <c r="B181" s="290"/>
      <c r="C181" s="199"/>
      <c r="D181" s="200"/>
      <c r="E181" s="332"/>
      <c r="F181" s="317"/>
      <c r="G181" s="170"/>
      <c r="H181" s="201"/>
      <c r="I181" s="201"/>
      <c r="J181" s="170"/>
      <c r="K181" s="201"/>
      <c r="L181" s="171"/>
      <c r="M181" s="139"/>
      <c r="N181" s="202"/>
      <c r="O181" s="170"/>
      <c r="P181" s="201"/>
      <c r="Q181" s="170"/>
      <c r="R181" s="201"/>
      <c r="S181" s="170"/>
      <c r="T181" s="171"/>
      <c r="U181" s="139"/>
      <c r="V181" s="81"/>
      <c r="W181" s="201"/>
      <c r="X181" s="170"/>
      <c r="Y181" s="201"/>
      <c r="Z181" s="73"/>
      <c r="AA181" s="74"/>
      <c r="AB181" s="74"/>
      <c r="AC181" s="91"/>
      <c r="AD181" s="76"/>
    </row>
    <row r="182" spans="1:30" ht="16.5" customHeight="1" x14ac:dyDescent="0.3">
      <c r="A182" s="330">
        <v>177</v>
      </c>
      <c r="B182" s="288"/>
      <c r="C182" s="206"/>
      <c r="D182" s="204"/>
      <c r="E182" s="333"/>
      <c r="F182" s="317"/>
      <c r="G182" s="101"/>
      <c r="H182" s="101"/>
      <c r="I182" s="101"/>
      <c r="J182" s="101"/>
      <c r="K182" s="101"/>
      <c r="L182" s="184"/>
      <c r="M182" s="139"/>
      <c r="N182" s="184"/>
      <c r="O182" s="101"/>
      <c r="P182" s="101"/>
      <c r="Q182" s="101"/>
      <c r="R182" s="101"/>
      <c r="S182" s="101"/>
      <c r="T182" s="184"/>
      <c r="U182" s="139"/>
      <c r="V182" s="81"/>
      <c r="W182" s="101"/>
      <c r="X182" s="101"/>
      <c r="Y182" s="101"/>
      <c r="Z182" s="185"/>
      <c r="AA182" s="186"/>
      <c r="AB182" s="186"/>
      <c r="AC182" s="91"/>
      <c r="AD182" s="187"/>
    </row>
    <row r="183" spans="1:30" ht="16.5" customHeight="1" x14ac:dyDescent="0.3">
      <c r="A183" s="330">
        <v>178</v>
      </c>
      <c r="B183" s="288"/>
      <c r="C183" s="206"/>
      <c r="D183" s="204"/>
      <c r="E183" s="333"/>
      <c r="F183" s="317"/>
      <c r="G183" s="101"/>
      <c r="H183" s="101"/>
      <c r="I183" s="101"/>
      <c r="J183" s="101"/>
      <c r="K183" s="101"/>
      <c r="L183" s="184"/>
      <c r="M183" s="139"/>
      <c r="N183" s="184"/>
      <c r="O183" s="101"/>
      <c r="P183" s="101"/>
      <c r="Q183" s="101"/>
      <c r="R183" s="101"/>
      <c r="S183" s="101"/>
      <c r="T183" s="184"/>
      <c r="U183" s="139"/>
      <c r="V183" s="81"/>
      <c r="W183" s="101"/>
      <c r="X183" s="101"/>
      <c r="Y183" s="101"/>
      <c r="Z183" s="185"/>
      <c r="AA183" s="186"/>
      <c r="AB183" s="186"/>
      <c r="AC183" s="91"/>
      <c r="AD183" s="187"/>
    </row>
    <row r="184" spans="1:30" ht="16.5" customHeight="1" x14ac:dyDescent="0.3">
      <c r="A184" s="330">
        <v>179</v>
      </c>
      <c r="B184" s="290"/>
      <c r="C184" s="199"/>
      <c r="D184" s="200"/>
      <c r="E184" s="332"/>
      <c r="F184" s="316"/>
      <c r="G184" s="170"/>
      <c r="H184" s="170"/>
      <c r="I184" s="170"/>
      <c r="J184" s="170"/>
      <c r="K184" s="170"/>
      <c r="L184" s="171"/>
      <c r="M184" s="139"/>
      <c r="N184" s="202"/>
      <c r="O184" s="170"/>
      <c r="P184" s="170"/>
      <c r="Q184" s="170"/>
      <c r="R184" s="170"/>
      <c r="S184" s="170"/>
      <c r="T184" s="171"/>
      <c r="U184" s="208"/>
      <c r="V184" s="81"/>
      <c r="W184" s="101"/>
      <c r="X184" s="101"/>
      <c r="Y184" s="101"/>
      <c r="Z184" s="185"/>
      <c r="AA184" s="186"/>
      <c r="AB184" s="186"/>
      <c r="AC184" s="91"/>
      <c r="AD184" s="187"/>
    </row>
    <row r="185" spans="1:30" ht="16.5" customHeight="1" x14ac:dyDescent="0.3">
      <c r="A185" s="330">
        <v>180</v>
      </c>
      <c r="B185" s="290"/>
      <c r="C185" s="199"/>
      <c r="D185" s="200"/>
      <c r="E185" s="332"/>
      <c r="F185" s="316"/>
      <c r="G185" s="170"/>
      <c r="H185" s="201"/>
      <c r="I185" s="201"/>
      <c r="J185" s="170"/>
      <c r="K185" s="170"/>
      <c r="L185" s="171"/>
      <c r="M185" s="139"/>
      <c r="N185" s="202"/>
      <c r="O185" s="170"/>
      <c r="P185" s="170"/>
      <c r="Q185" s="170"/>
      <c r="R185" s="170"/>
      <c r="S185" s="170"/>
      <c r="T185" s="171"/>
      <c r="U185" s="139"/>
      <c r="V185" s="81"/>
      <c r="W185" s="170"/>
      <c r="X185" s="170"/>
      <c r="Y185" s="170"/>
      <c r="Z185" s="73"/>
      <c r="AA185" s="74"/>
      <c r="AB185" s="74"/>
      <c r="AC185" s="91"/>
      <c r="AD185" s="76"/>
    </row>
    <row r="186" spans="1:30" ht="16.5" customHeight="1" x14ac:dyDescent="0.3">
      <c r="A186" s="330">
        <v>181</v>
      </c>
      <c r="B186" s="288"/>
      <c r="C186" s="206"/>
      <c r="D186" s="204"/>
      <c r="E186" s="333"/>
      <c r="F186" s="317"/>
      <c r="G186" s="101"/>
      <c r="H186" s="101"/>
      <c r="I186" s="101"/>
      <c r="J186" s="101"/>
      <c r="K186" s="101"/>
      <c r="L186" s="184"/>
      <c r="M186" s="139"/>
      <c r="N186" s="184"/>
      <c r="O186" s="101"/>
      <c r="P186" s="101"/>
      <c r="Q186" s="101"/>
      <c r="R186" s="101"/>
      <c r="S186" s="101"/>
      <c r="T186" s="184"/>
      <c r="U186" s="139"/>
      <c r="V186" s="81"/>
      <c r="W186" s="101"/>
      <c r="X186" s="101"/>
      <c r="Y186" s="101"/>
      <c r="Z186" s="185"/>
      <c r="AA186" s="186"/>
      <c r="AB186" s="186"/>
      <c r="AC186" s="91"/>
      <c r="AD186" s="187"/>
    </row>
    <row r="187" spans="1:30" ht="16.5" customHeight="1" x14ac:dyDescent="0.3">
      <c r="A187" s="330">
        <v>182</v>
      </c>
      <c r="B187" s="288"/>
      <c r="C187" s="206"/>
      <c r="D187" s="204"/>
      <c r="E187" s="333"/>
      <c r="F187" s="317"/>
      <c r="G187" s="101"/>
      <c r="H187" s="101"/>
      <c r="I187" s="101"/>
      <c r="J187" s="101"/>
      <c r="K187" s="101"/>
      <c r="L187" s="184"/>
      <c r="M187" s="139"/>
      <c r="N187" s="184"/>
      <c r="O187" s="101"/>
      <c r="P187" s="101"/>
      <c r="Q187" s="101"/>
      <c r="R187" s="101"/>
      <c r="S187" s="101"/>
      <c r="T187" s="184"/>
      <c r="U187" s="139"/>
      <c r="V187" s="81"/>
      <c r="W187" s="101"/>
      <c r="X187" s="101"/>
      <c r="Y187" s="101"/>
      <c r="Z187" s="185"/>
      <c r="AA187" s="186"/>
      <c r="AB187" s="186"/>
      <c r="AC187" s="91"/>
      <c r="AD187" s="187"/>
    </row>
    <row r="188" spans="1:30" ht="16.5" customHeight="1" x14ac:dyDescent="0.3">
      <c r="A188" s="330">
        <v>183</v>
      </c>
      <c r="B188" s="288"/>
      <c r="C188" s="206"/>
      <c r="D188" s="204"/>
      <c r="E188" s="333"/>
      <c r="F188" s="317"/>
      <c r="G188" s="101"/>
      <c r="H188" s="101"/>
      <c r="I188" s="101"/>
      <c r="J188" s="101"/>
      <c r="K188" s="101"/>
      <c r="L188" s="184"/>
      <c r="M188" s="139"/>
      <c r="N188" s="184"/>
      <c r="O188" s="101"/>
      <c r="P188" s="101"/>
      <c r="Q188" s="101"/>
      <c r="R188" s="101"/>
      <c r="S188" s="101"/>
      <c r="T188" s="184"/>
      <c r="U188" s="139"/>
      <c r="V188" s="81"/>
      <c r="W188" s="101"/>
      <c r="X188" s="101"/>
      <c r="Y188" s="101"/>
      <c r="Z188" s="185"/>
      <c r="AA188" s="186"/>
      <c r="AB188" s="186"/>
      <c r="AC188" s="91"/>
      <c r="AD188" s="187"/>
    </row>
    <row r="189" spans="1:30" ht="16.5" customHeight="1" x14ac:dyDescent="0.3">
      <c r="A189" s="330">
        <v>184</v>
      </c>
      <c r="B189" s="290"/>
      <c r="C189" s="199"/>
      <c r="D189" s="200"/>
      <c r="E189" s="332"/>
      <c r="F189" s="316"/>
      <c r="G189" s="170"/>
      <c r="H189" s="170"/>
      <c r="I189" s="170"/>
      <c r="J189" s="170"/>
      <c r="K189" s="170"/>
      <c r="L189" s="171"/>
      <c r="M189" s="139"/>
      <c r="N189" s="202"/>
      <c r="O189" s="170"/>
      <c r="P189" s="170"/>
      <c r="Q189" s="170"/>
      <c r="R189" s="170"/>
      <c r="S189" s="170"/>
      <c r="T189" s="171"/>
      <c r="U189" s="139"/>
      <c r="V189" s="81"/>
      <c r="W189" s="170"/>
      <c r="X189" s="170"/>
      <c r="Y189" s="170"/>
      <c r="Z189" s="73"/>
      <c r="AA189" s="74"/>
      <c r="AB189" s="74"/>
      <c r="AC189" s="91"/>
      <c r="AD189" s="76"/>
    </row>
    <row r="190" spans="1:30" ht="16.5" customHeight="1" x14ac:dyDescent="0.3">
      <c r="A190" s="330">
        <v>185</v>
      </c>
      <c r="B190" s="288"/>
      <c r="C190" s="206"/>
      <c r="D190" s="204"/>
      <c r="E190" s="333"/>
      <c r="F190" s="317"/>
      <c r="G190" s="101"/>
      <c r="H190" s="101"/>
      <c r="I190" s="101"/>
      <c r="J190" s="101"/>
      <c r="K190" s="101"/>
      <c r="L190" s="184"/>
      <c r="M190" s="139"/>
      <c r="N190" s="184"/>
      <c r="O190" s="101"/>
      <c r="P190" s="101"/>
      <c r="Q190" s="101"/>
      <c r="R190" s="101"/>
      <c r="S190" s="101"/>
      <c r="T190" s="184"/>
      <c r="U190" s="139"/>
      <c r="V190" s="81"/>
      <c r="W190" s="101"/>
      <c r="X190" s="101"/>
      <c r="Y190" s="101"/>
      <c r="Z190" s="185"/>
      <c r="AA190" s="186"/>
      <c r="AB190" s="186"/>
      <c r="AC190" s="91"/>
      <c r="AD190" s="187"/>
    </row>
    <row r="191" spans="1:30" ht="16.5" customHeight="1" x14ac:dyDescent="0.3">
      <c r="A191" s="330">
        <v>186</v>
      </c>
      <c r="B191" s="288"/>
      <c r="C191" s="206"/>
      <c r="D191" s="204"/>
      <c r="E191" s="333"/>
      <c r="F191" s="317"/>
      <c r="G191" s="101"/>
      <c r="H191" s="101"/>
      <c r="I191" s="101"/>
      <c r="J191" s="101"/>
      <c r="K191" s="101"/>
      <c r="L191" s="184"/>
      <c r="M191" s="139"/>
      <c r="N191" s="184"/>
      <c r="O191" s="101"/>
      <c r="P191" s="101"/>
      <c r="Q191" s="101"/>
      <c r="R191" s="101"/>
      <c r="S191" s="101"/>
      <c r="T191" s="184"/>
      <c r="U191" s="139"/>
      <c r="V191" s="81"/>
      <c r="W191" s="101"/>
      <c r="X191" s="101"/>
      <c r="Y191" s="101"/>
      <c r="Z191" s="185"/>
      <c r="AA191" s="186"/>
      <c r="AB191" s="186"/>
      <c r="AC191" s="91"/>
      <c r="AD191" s="187"/>
    </row>
    <row r="192" spans="1:30" ht="16.5" customHeight="1" x14ac:dyDescent="0.3">
      <c r="A192" s="330">
        <v>187</v>
      </c>
      <c r="B192" s="288"/>
      <c r="C192" s="206"/>
      <c r="D192" s="204"/>
      <c r="E192" s="333"/>
      <c r="F192" s="317"/>
      <c r="G192" s="101"/>
      <c r="H192" s="101"/>
      <c r="I192" s="101"/>
      <c r="J192" s="101"/>
      <c r="K192" s="101"/>
      <c r="L192" s="184"/>
      <c r="M192" s="139"/>
      <c r="N192" s="184"/>
      <c r="O192" s="101"/>
      <c r="P192" s="101"/>
      <c r="Q192" s="101"/>
      <c r="R192" s="101"/>
      <c r="S192" s="101"/>
      <c r="T192" s="184"/>
      <c r="U192" s="139"/>
      <c r="V192" s="81"/>
      <c r="W192" s="101"/>
      <c r="X192" s="101"/>
      <c r="Y192" s="101"/>
      <c r="Z192" s="185"/>
      <c r="AA192" s="186"/>
      <c r="AB192" s="186"/>
      <c r="AC192" s="91"/>
      <c r="AD192" s="187"/>
    </row>
    <row r="193" spans="1:30" ht="16.5" customHeight="1" x14ac:dyDescent="0.3">
      <c r="A193" s="330">
        <v>188</v>
      </c>
      <c r="B193" s="288"/>
      <c r="C193" s="206"/>
      <c r="D193" s="204"/>
      <c r="E193" s="333"/>
      <c r="F193" s="317"/>
      <c r="G193" s="101"/>
      <c r="H193" s="101"/>
      <c r="I193" s="101"/>
      <c r="J193" s="101"/>
      <c r="K193" s="101"/>
      <c r="L193" s="184"/>
      <c r="M193" s="139"/>
      <c r="N193" s="184"/>
      <c r="O193" s="101"/>
      <c r="P193" s="101"/>
      <c r="Q193" s="101"/>
      <c r="R193" s="101"/>
      <c r="S193" s="101"/>
      <c r="T193" s="184"/>
      <c r="U193" s="139"/>
      <c r="V193" s="81"/>
      <c r="W193" s="101"/>
      <c r="X193" s="101"/>
      <c r="Y193" s="101"/>
      <c r="Z193" s="185"/>
      <c r="AA193" s="186"/>
      <c r="AB193" s="186"/>
      <c r="AC193" s="91"/>
      <c r="AD193" s="187"/>
    </row>
    <row r="194" spans="1:30" ht="16.5" customHeight="1" x14ac:dyDescent="0.3">
      <c r="A194" s="330">
        <v>189</v>
      </c>
      <c r="B194" s="288"/>
      <c r="C194" s="206"/>
      <c r="D194" s="204"/>
      <c r="E194" s="333"/>
      <c r="F194" s="317"/>
      <c r="G194" s="101"/>
      <c r="H194" s="101"/>
      <c r="I194" s="101"/>
      <c r="J194" s="101"/>
      <c r="K194" s="101"/>
      <c r="L194" s="184"/>
      <c r="M194" s="139"/>
      <c r="N194" s="184"/>
      <c r="O194" s="101"/>
      <c r="P194" s="101"/>
      <c r="Q194" s="101"/>
      <c r="R194" s="101"/>
      <c r="S194" s="101"/>
      <c r="T194" s="184"/>
      <c r="U194" s="139"/>
      <c r="V194" s="81"/>
      <c r="W194" s="101"/>
      <c r="X194" s="101"/>
      <c r="Y194" s="101"/>
      <c r="Z194" s="185"/>
      <c r="AA194" s="186"/>
      <c r="AB194" s="186"/>
      <c r="AC194" s="91"/>
      <c r="AD194" s="187"/>
    </row>
    <row r="195" spans="1:30" ht="16.5" customHeight="1" x14ac:dyDescent="0.3">
      <c r="A195" s="330">
        <v>190</v>
      </c>
      <c r="B195" s="290"/>
      <c r="C195" s="199"/>
      <c r="D195" s="200"/>
      <c r="E195" s="332"/>
      <c r="F195" s="317"/>
      <c r="G195" s="170"/>
      <c r="H195" s="201"/>
      <c r="I195" s="201"/>
      <c r="J195" s="170"/>
      <c r="K195" s="201"/>
      <c r="L195" s="171"/>
      <c r="M195" s="139"/>
      <c r="N195" s="202"/>
      <c r="O195" s="170"/>
      <c r="P195" s="170"/>
      <c r="Q195" s="170"/>
      <c r="R195" s="170"/>
      <c r="S195" s="170"/>
      <c r="T195" s="171"/>
      <c r="U195" s="139"/>
      <c r="V195" s="81"/>
      <c r="W195" s="201"/>
      <c r="X195" s="170"/>
      <c r="Y195" s="201"/>
      <c r="Z195" s="73"/>
      <c r="AA195" s="74"/>
      <c r="AB195" s="74"/>
      <c r="AC195" s="91"/>
      <c r="AD195" s="76"/>
    </row>
    <row r="196" spans="1:30" ht="16.5" customHeight="1" x14ac:dyDescent="0.3">
      <c r="A196" s="330">
        <v>191</v>
      </c>
      <c r="B196" s="290"/>
      <c r="C196" s="199"/>
      <c r="D196" s="200"/>
      <c r="E196" s="332"/>
      <c r="F196" s="316"/>
      <c r="G196" s="170"/>
      <c r="H196" s="170"/>
      <c r="I196" s="170"/>
      <c r="J196" s="201"/>
      <c r="K196" s="170"/>
      <c r="L196" s="171"/>
      <c r="M196" s="139"/>
      <c r="N196" s="202"/>
      <c r="O196" s="170"/>
      <c r="P196" s="170"/>
      <c r="Q196" s="170"/>
      <c r="R196" s="170"/>
      <c r="S196" s="170"/>
      <c r="T196" s="171"/>
      <c r="U196" s="81"/>
      <c r="V196" s="81"/>
      <c r="W196" s="170"/>
      <c r="X196" s="170"/>
      <c r="Y196" s="170"/>
      <c r="Z196" s="73"/>
      <c r="AA196" s="74"/>
      <c r="AB196" s="74"/>
      <c r="AC196" s="91"/>
      <c r="AD196" s="76"/>
    </row>
    <row r="197" spans="1:30" ht="16.5" customHeight="1" x14ac:dyDescent="0.3">
      <c r="A197" s="330">
        <v>192</v>
      </c>
      <c r="B197" s="288"/>
      <c r="C197" s="206"/>
      <c r="D197" s="204"/>
      <c r="E197" s="333"/>
      <c r="F197" s="317"/>
      <c r="G197" s="101"/>
      <c r="H197" s="101"/>
      <c r="I197" s="101"/>
      <c r="J197" s="101"/>
      <c r="K197" s="101"/>
      <c r="L197" s="184"/>
      <c r="M197" s="139"/>
      <c r="N197" s="184"/>
      <c r="O197" s="101"/>
      <c r="P197" s="101"/>
      <c r="Q197" s="170"/>
      <c r="R197" s="101"/>
      <c r="S197" s="101"/>
      <c r="T197" s="184"/>
      <c r="U197" s="189"/>
      <c r="V197" s="67"/>
      <c r="W197" s="101"/>
      <c r="X197" s="101"/>
      <c r="Y197" s="101"/>
      <c r="Z197" s="185"/>
      <c r="AA197" s="186"/>
      <c r="AB197" s="186"/>
      <c r="AC197" s="91"/>
      <c r="AD197" s="187"/>
    </row>
    <row r="198" spans="1:30" ht="16.5" customHeight="1" x14ac:dyDescent="0.3">
      <c r="A198" s="330">
        <v>193</v>
      </c>
      <c r="B198" s="288"/>
      <c r="C198" s="206"/>
      <c r="D198" s="204"/>
      <c r="E198" s="333"/>
      <c r="F198" s="317"/>
      <c r="G198" s="101"/>
      <c r="H198" s="101"/>
      <c r="I198" s="101"/>
      <c r="J198" s="101"/>
      <c r="K198" s="101"/>
      <c r="L198" s="184"/>
      <c r="M198" s="139"/>
      <c r="N198" s="184"/>
      <c r="O198" s="101"/>
      <c r="P198" s="101"/>
      <c r="Q198" s="101"/>
      <c r="R198" s="101"/>
      <c r="S198" s="101"/>
      <c r="T198" s="184"/>
      <c r="U198" s="139"/>
      <c r="V198" s="81"/>
      <c r="W198" s="101"/>
      <c r="X198" s="101"/>
      <c r="Y198" s="101"/>
      <c r="Z198" s="185"/>
      <c r="AA198" s="186"/>
      <c r="AB198" s="186"/>
      <c r="AC198" s="91"/>
      <c r="AD198" s="187"/>
    </row>
    <row r="199" spans="1:30" ht="16.5" customHeight="1" x14ac:dyDescent="0.3">
      <c r="A199" s="330">
        <v>194</v>
      </c>
      <c r="B199" s="288"/>
      <c r="C199" s="206"/>
      <c r="D199" s="204"/>
      <c r="E199" s="333"/>
      <c r="F199" s="317"/>
      <c r="G199" s="101"/>
      <c r="H199" s="101"/>
      <c r="I199" s="101"/>
      <c r="J199" s="101"/>
      <c r="K199" s="101"/>
      <c r="L199" s="184"/>
      <c r="M199" s="139"/>
      <c r="N199" s="184"/>
      <c r="O199" s="101"/>
      <c r="P199" s="101"/>
      <c r="Q199" s="101"/>
      <c r="R199" s="101"/>
      <c r="S199" s="101"/>
      <c r="T199" s="184"/>
      <c r="U199" s="139"/>
      <c r="V199" s="81"/>
      <c r="W199" s="101"/>
      <c r="X199" s="101"/>
      <c r="Y199" s="101"/>
      <c r="Z199" s="185"/>
      <c r="AA199" s="186"/>
      <c r="AB199" s="186"/>
      <c r="AC199" s="91"/>
      <c r="AD199" s="187"/>
    </row>
    <row r="200" spans="1:30" ht="16.5" customHeight="1" x14ac:dyDescent="0.3">
      <c r="A200" s="330">
        <v>195</v>
      </c>
      <c r="B200" s="288"/>
      <c r="C200" s="206"/>
      <c r="D200" s="204"/>
      <c r="E200" s="333"/>
      <c r="F200" s="317"/>
      <c r="G200" s="101"/>
      <c r="H200" s="101"/>
      <c r="I200" s="101"/>
      <c r="J200" s="101"/>
      <c r="K200" s="101"/>
      <c r="L200" s="184"/>
      <c r="M200" s="139"/>
      <c r="N200" s="184"/>
      <c r="O200" s="101"/>
      <c r="P200" s="101"/>
      <c r="Q200" s="101"/>
      <c r="R200" s="101"/>
      <c r="S200" s="101"/>
      <c r="T200" s="184"/>
      <c r="U200" s="139"/>
      <c r="V200" s="81"/>
      <c r="W200" s="101"/>
      <c r="X200" s="101"/>
      <c r="Y200" s="101"/>
      <c r="Z200" s="185"/>
      <c r="AA200" s="186"/>
      <c r="AB200" s="186"/>
      <c r="AC200" s="91"/>
      <c r="AD200" s="187"/>
    </row>
    <row r="201" spans="1:30" ht="16.5" customHeight="1" x14ac:dyDescent="0.3">
      <c r="A201" s="330">
        <v>196</v>
      </c>
      <c r="B201" s="290"/>
      <c r="C201" s="199"/>
      <c r="D201" s="200"/>
      <c r="E201" s="332"/>
      <c r="F201" s="316"/>
      <c r="G201" s="170"/>
      <c r="H201" s="170"/>
      <c r="I201" s="170"/>
      <c r="J201" s="170"/>
      <c r="K201" s="170"/>
      <c r="L201" s="171"/>
      <c r="M201" s="139"/>
      <c r="N201" s="202"/>
      <c r="O201" s="170"/>
      <c r="P201" s="170"/>
      <c r="Q201" s="170"/>
      <c r="R201" s="170"/>
      <c r="S201" s="170"/>
      <c r="T201" s="171"/>
      <c r="U201" s="208"/>
      <c r="V201" s="144"/>
      <c r="W201" s="209"/>
      <c r="X201" s="209"/>
      <c r="Y201" s="209"/>
      <c r="Z201" s="185"/>
      <c r="AA201" s="186"/>
      <c r="AB201" s="186"/>
      <c r="AC201" s="91"/>
      <c r="AD201" s="187"/>
    </row>
    <row r="202" spans="1:30" ht="16.5" customHeight="1" x14ac:dyDescent="0.3">
      <c r="A202" s="330">
        <v>197</v>
      </c>
      <c r="B202" s="290"/>
      <c r="C202" s="199"/>
      <c r="D202" s="200"/>
      <c r="E202" s="332"/>
      <c r="F202" s="316"/>
      <c r="G202" s="170"/>
      <c r="H202" s="170"/>
      <c r="I202" s="170"/>
      <c r="J202" s="170"/>
      <c r="K202" s="170"/>
      <c r="L202" s="171"/>
      <c r="M202" s="139"/>
      <c r="N202" s="202"/>
      <c r="O202" s="170"/>
      <c r="P202" s="170"/>
      <c r="Q202" s="170"/>
      <c r="R202" s="170"/>
      <c r="S202" s="170"/>
      <c r="T202" s="171"/>
      <c r="U202" s="81"/>
      <c r="V202" s="81"/>
      <c r="W202" s="170"/>
      <c r="X202" s="170"/>
      <c r="Y202" s="170"/>
      <c r="Z202" s="73"/>
      <c r="AA202" s="74"/>
      <c r="AB202" s="74"/>
      <c r="AC202" s="91"/>
      <c r="AD202" s="76"/>
    </row>
    <row r="203" spans="1:30" ht="16.5" customHeight="1" x14ac:dyDescent="0.3">
      <c r="A203" s="330">
        <v>198</v>
      </c>
      <c r="B203" s="290"/>
      <c r="C203" s="199"/>
      <c r="D203" s="200"/>
      <c r="E203" s="332"/>
      <c r="F203" s="316"/>
      <c r="G203" s="170"/>
      <c r="H203" s="170"/>
      <c r="I203" s="170"/>
      <c r="J203" s="170"/>
      <c r="K203" s="170"/>
      <c r="L203" s="171"/>
      <c r="M203" s="139"/>
      <c r="N203" s="202"/>
      <c r="O203" s="170"/>
      <c r="P203" s="170"/>
      <c r="Q203" s="170"/>
      <c r="R203" s="170"/>
      <c r="S203" s="170"/>
      <c r="T203" s="171"/>
      <c r="U203" s="208"/>
      <c r="V203" s="144"/>
      <c r="W203" s="209"/>
      <c r="X203" s="209"/>
      <c r="Y203" s="209"/>
      <c r="Z203" s="185"/>
      <c r="AA203" s="186"/>
      <c r="AB203" s="186"/>
      <c r="AC203" s="91"/>
      <c r="AD203" s="187"/>
    </row>
    <row r="204" spans="1:30" ht="16.5" customHeight="1" x14ac:dyDescent="0.3">
      <c r="A204" s="330">
        <v>199</v>
      </c>
      <c r="B204" s="288"/>
      <c r="C204" s="206"/>
      <c r="D204" s="204"/>
      <c r="E204" s="333"/>
      <c r="F204" s="317"/>
      <c r="G204" s="101"/>
      <c r="H204" s="101"/>
      <c r="I204" s="101"/>
      <c r="J204" s="101"/>
      <c r="K204" s="101"/>
      <c r="L204" s="184"/>
      <c r="M204" s="139"/>
      <c r="N204" s="184"/>
      <c r="O204" s="101"/>
      <c r="P204" s="101"/>
      <c r="Q204" s="101"/>
      <c r="R204" s="101"/>
      <c r="S204" s="101"/>
      <c r="T204" s="184"/>
      <c r="U204" s="189"/>
      <c r="V204" s="67"/>
      <c r="W204" s="101"/>
      <c r="X204" s="101"/>
      <c r="Y204" s="101"/>
      <c r="Z204" s="185"/>
      <c r="AA204" s="186"/>
      <c r="AB204" s="186"/>
      <c r="AC204" s="91"/>
      <c r="AD204" s="187"/>
    </row>
    <row r="205" spans="1:30" ht="16.5" customHeight="1" x14ac:dyDescent="0.3">
      <c r="A205" s="330">
        <v>200</v>
      </c>
      <c r="B205" s="290"/>
      <c r="C205" s="199"/>
      <c r="D205" s="200"/>
      <c r="E205" s="332"/>
      <c r="F205" s="317"/>
      <c r="G205" s="170"/>
      <c r="H205" s="201"/>
      <c r="I205" s="201"/>
      <c r="J205" s="170"/>
      <c r="K205" s="201"/>
      <c r="L205" s="171"/>
      <c r="M205" s="139"/>
      <c r="N205" s="202"/>
      <c r="O205" s="170"/>
      <c r="P205" s="201"/>
      <c r="Q205" s="170"/>
      <c r="R205" s="201"/>
      <c r="S205" s="170"/>
      <c r="T205" s="202"/>
      <c r="U205" s="139"/>
      <c r="V205" s="81"/>
      <c r="W205" s="201"/>
      <c r="X205" s="170"/>
      <c r="Y205" s="170"/>
      <c r="Z205" s="73"/>
      <c r="AA205" s="74"/>
      <c r="AB205" s="74"/>
      <c r="AC205" s="91"/>
      <c r="AD205" s="76"/>
    </row>
    <row r="206" spans="1:30" ht="16.5" customHeight="1" x14ac:dyDescent="0.3">
      <c r="A206" s="330">
        <v>201</v>
      </c>
      <c r="B206" s="288"/>
      <c r="C206" s="206"/>
      <c r="D206" s="204"/>
      <c r="E206" s="333"/>
      <c r="F206" s="317"/>
      <c r="G206" s="101"/>
      <c r="H206" s="101"/>
      <c r="I206" s="101"/>
      <c r="J206" s="101"/>
      <c r="K206" s="101"/>
      <c r="L206" s="184"/>
      <c r="M206" s="139"/>
      <c r="N206" s="184"/>
      <c r="O206" s="101"/>
      <c r="P206" s="101"/>
      <c r="Q206" s="101"/>
      <c r="R206" s="101"/>
      <c r="S206" s="101"/>
      <c r="T206" s="184"/>
      <c r="U206" s="139"/>
      <c r="V206" s="81"/>
      <c r="W206" s="101"/>
      <c r="X206" s="101"/>
      <c r="Y206" s="101"/>
      <c r="Z206" s="185"/>
      <c r="AA206" s="186"/>
      <c r="AB206" s="186"/>
      <c r="AC206" s="91"/>
      <c r="AD206" s="187"/>
    </row>
    <row r="207" spans="1:30" ht="16.5" customHeight="1" x14ac:dyDescent="0.3">
      <c r="A207" s="330">
        <v>202</v>
      </c>
      <c r="B207" s="288"/>
      <c r="C207" s="206"/>
      <c r="D207" s="204"/>
      <c r="E207" s="333"/>
      <c r="F207" s="317"/>
      <c r="G207" s="101"/>
      <c r="H207" s="101"/>
      <c r="I207" s="101"/>
      <c r="J207" s="101"/>
      <c r="K207" s="101"/>
      <c r="L207" s="184"/>
      <c r="M207" s="139"/>
      <c r="N207" s="184"/>
      <c r="O207" s="101"/>
      <c r="P207" s="101"/>
      <c r="Q207" s="101"/>
      <c r="R207" s="101"/>
      <c r="S207" s="101"/>
      <c r="T207" s="184"/>
      <c r="U207" s="139"/>
      <c r="V207" s="81"/>
      <c r="W207" s="101"/>
      <c r="X207" s="101"/>
      <c r="Y207" s="101"/>
      <c r="Z207" s="185"/>
      <c r="AA207" s="186"/>
      <c r="AB207" s="186"/>
      <c r="AC207" s="91"/>
      <c r="AD207" s="187"/>
    </row>
    <row r="208" spans="1:30" ht="16.5" customHeight="1" x14ac:dyDescent="0.3">
      <c r="A208" s="330">
        <v>203</v>
      </c>
      <c r="B208" s="290"/>
      <c r="C208" s="199"/>
      <c r="D208" s="200"/>
      <c r="E208" s="332"/>
      <c r="F208" s="316"/>
      <c r="G208" s="170"/>
      <c r="H208" s="170"/>
      <c r="I208" s="170"/>
      <c r="J208" s="170"/>
      <c r="K208" s="170"/>
      <c r="L208" s="171"/>
      <c r="M208" s="139"/>
      <c r="N208" s="202"/>
      <c r="O208" s="170"/>
      <c r="P208" s="170"/>
      <c r="Q208" s="170"/>
      <c r="R208" s="170"/>
      <c r="S208" s="170"/>
      <c r="T208" s="171"/>
      <c r="U208" s="139"/>
      <c r="V208" s="81"/>
      <c r="W208" s="170"/>
      <c r="X208" s="170"/>
      <c r="Y208" s="170"/>
      <c r="Z208" s="73"/>
      <c r="AA208" s="74"/>
      <c r="AB208" s="74"/>
      <c r="AC208" s="91"/>
      <c r="AD208" s="76"/>
    </row>
    <row r="209" spans="1:30" ht="16.5" customHeight="1" x14ac:dyDescent="0.3">
      <c r="A209" s="330">
        <v>204</v>
      </c>
      <c r="B209" s="323"/>
      <c r="C209" s="206"/>
      <c r="D209" s="204"/>
      <c r="E209" s="333"/>
      <c r="F209" s="317"/>
      <c r="G209" s="101"/>
      <c r="H209" s="101"/>
      <c r="I209" s="101"/>
      <c r="J209" s="101"/>
      <c r="K209" s="101"/>
      <c r="L209" s="184"/>
      <c r="M209" s="139"/>
      <c r="N209" s="184"/>
      <c r="O209" s="101"/>
      <c r="P209" s="101"/>
      <c r="Q209" s="101"/>
      <c r="R209" s="101"/>
      <c r="S209" s="101"/>
      <c r="T209" s="184"/>
      <c r="U209" s="139"/>
      <c r="V209" s="81"/>
      <c r="W209" s="101"/>
      <c r="X209" s="101"/>
      <c r="Y209" s="101"/>
      <c r="Z209" s="73"/>
      <c r="AA209" s="74"/>
      <c r="AB209" s="74"/>
      <c r="AC209" s="91"/>
      <c r="AD209" s="76"/>
    </row>
    <row r="210" spans="1:30" ht="16.5" customHeight="1" x14ac:dyDescent="0.3">
      <c r="A210" s="330">
        <v>205</v>
      </c>
      <c r="B210" s="290"/>
      <c r="C210" s="199"/>
      <c r="D210" s="200"/>
      <c r="E210" s="332"/>
      <c r="F210" s="316"/>
      <c r="G210" s="170"/>
      <c r="H210" s="170"/>
      <c r="I210" s="170"/>
      <c r="J210" s="170"/>
      <c r="K210" s="170"/>
      <c r="L210" s="171"/>
      <c r="M210" s="139"/>
      <c r="N210" s="202"/>
      <c r="O210" s="170"/>
      <c r="P210" s="170"/>
      <c r="Q210" s="170"/>
      <c r="R210" s="170"/>
      <c r="S210" s="170"/>
      <c r="T210" s="171"/>
      <c r="U210" s="139"/>
      <c r="V210" s="81"/>
      <c r="W210" s="170"/>
      <c r="X210" s="170"/>
      <c r="Y210" s="170"/>
      <c r="Z210" s="73"/>
      <c r="AA210" s="74"/>
      <c r="AB210" s="74"/>
      <c r="AC210" s="91"/>
      <c r="AD210" s="76"/>
    </row>
    <row r="211" spans="1:30" ht="16.5" customHeight="1" x14ac:dyDescent="0.3">
      <c r="A211" s="330">
        <v>206</v>
      </c>
      <c r="B211" s="290"/>
      <c r="C211" s="199"/>
      <c r="D211" s="200"/>
      <c r="E211" s="332"/>
      <c r="F211" s="316"/>
      <c r="G211" s="211"/>
      <c r="H211" s="72"/>
      <c r="I211" s="72"/>
      <c r="J211" s="72"/>
      <c r="K211" s="72"/>
      <c r="L211" s="171"/>
      <c r="M211" s="178"/>
      <c r="N211" s="202"/>
      <c r="O211" s="72"/>
      <c r="P211" s="72"/>
      <c r="Q211" s="72"/>
      <c r="R211" s="72"/>
      <c r="S211" s="71"/>
      <c r="T211" s="171"/>
      <c r="U211" s="177"/>
      <c r="V211" s="144"/>
      <c r="W211" s="212"/>
      <c r="X211" s="213"/>
      <c r="Y211" s="212"/>
      <c r="Z211" s="185"/>
      <c r="AA211" s="186"/>
      <c r="AB211" s="186"/>
      <c r="AC211" s="91"/>
      <c r="AD211" s="187"/>
    </row>
    <row r="212" spans="1:30" ht="16.5" customHeight="1" x14ac:dyDescent="0.3">
      <c r="A212" s="330">
        <v>207</v>
      </c>
      <c r="B212" s="323"/>
      <c r="C212" s="206"/>
      <c r="D212" s="204"/>
      <c r="E212" s="333"/>
      <c r="F212" s="316"/>
      <c r="G212" s="170"/>
      <c r="H212" s="170"/>
      <c r="I212" s="170"/>
      <c r="J212" s="170"/>
      <c r="K212" s="170"/>
      <c r="L212" s="171"/>
      <c r="M212" s="139"/>
      <c r="N212" s="202"/>
      <c r="O212" s="170"/>
      <c r="P212" s="170"/>
      <c r="Q212" s="170"/>
      <c r="R212" s="170"/>
      <c r="S212" s="170"/>
      <c r="T212" s="171"/>
      <c r="U212" s="139"/>
      <c r="V212" s="81"/>
      <c r="W212" s="170"/>
      <c r="X212" s="170"/>
      <c r="Y212" s="170"/>
      <c r="Z212" s="73"/>
      <c r="AA212" s="74"/>
      <c r="AB212" s="74"/>
      <c r="AC212" s="91"/>
      <c r="AD212" s="76"/>
    </row>
    <row r="213" spans="1:30" ht="16.5" customHeight="1" x14ac:dyDescent="0.3">
      <c r="A213" s="330">
        <v>208</v>
      </c>
      <c r="B213" s="288"/>
      <c r="C213" s="206"/>
      <c r="D213" s="204"/>
      <c r="E213" s="333"/>
      <c r="F213" s="317"/>
      <c r="G213" s="101"/>
      <c r="H213" s="101"/>
      <c r="I213" s="101"/>
      <c r="J213" s="101"/>
      <c r="K213" s="101"/>
      <c r="L213" s="184"/>
      <c r="M213" s="139"/>
      <c r="N213" s="184"/>
      <c r="O213" s="101"/>
      <c r="P213" s="101"/>
      <c r="Q213" s="101"/>
      <c r="R213" s="101"/>
      <c r="S213" s="101"/>
      <c r="T213" s="184"/>
      <c r="U213" s="139"/>
      <c r="V213" s="81"/>
      <c r="W213" s="101"/>
      <c r="X213" s="101"/>
      <c r="Y213" s="101"/>
      <c r="Z213" s="185"/>
      <c r="AA213" s="186"/>
      <c r="AB213" s="186"/>
      <c r="AC213" s="91"/>
      <c r="AD213" s="187"/>
    </row>
    <row r="214" spans="1:30" ht="16.5" customHeight="1" x14ac:dyDescent="0.3">
      <c r="A214" s="330">
        <v>209</v>
      </c>
      <c r="B214" s="288"/>
      <c r="C214" s="206"/>
      <c r="D214" s="204"/>
      <c r="E214" s="333"/>
      <c r="F214" s="317"/>
      <c r="G214" s="101"/>
      <c r="H214" s="101"/>
      <c r="I214" s="101"/>
      <c r="J214" s="101"/>
      <c r="K214" s="101"/>
      <c r="L214" s="184"/>
      <c r="M214" s="139"/>
      <c r="N214" s="184"/>
      <c r="O214" s="101"/>
      <c r="P214" s="101"/>
      <c r="Q214" s="101"/>
      <c r="R214" s="101"/>
      <c r="S214" s="101"/>
      <c r="T214" s="184"/>
      <c r="U214" s="139"/>
      <c r="V214" s="81"/>
      <c r="W214" s="101"/>
      <c r="X214" s="101"/>
      <c r="Y214" s="101"/>
      <c r="Z214" s="185"/>
      <c r="AA214" s="186"/>
      <c r="AB214" s="186"/>
      <c r="AC214" s="91"/>
      <c r="AD214" s="187"/>
    </row>
    <row r="215" spans="1:30" ht="16.5" customHeight="1" x14ac:dyDescent="0.3">
      <c r="A215" s="330">
        <v>210</v>
      </c>
      <c r="B215" s="288"/>
      <c r="C215" s="206"/>
      <c r="D215" s="204"/>
      <c r="E215" s="333"/>
      <c r="F215" s="317"/>
      <c r="G215" s="101"/>
      <c r="H215" s="101"/>
      <c r="I215" s="101"/>
      <c r="J215" s="101"/>
      <c r="K215" s="101"/>
      <c r="L215" s="184"/>
      <c r="M215" s="139"/>
      <c r="N215" s="184"/>
      <c r="O215" s="101"/>
      <c r="P215" s="101"/>
      <c r="Q215" s="101"/>
      <c r="R215" s="101"/>
      <c r="S215" s="101"/>
      <c r="T215" s="184"/>
      <c r="U215" s="139"/>
      <c r="V215" s="81"/>
      <c r="W215" s="101"/>
      <c r="X215" s="101"/>
      <c r="Y215" s="101"/>
      <c r="Z215" s="185"/>
      <c r="AA215" s="186"/>
      <c r="AB215" s="186"/>
      <c r="AC215" s="91"/>
      <c r="AD215" s="187"/>
    </row>
    <row r="216" spans="1:30" ht="16.5" customHeight="1" x14ac:dyDescent="0.3">
      <c r="A216" s="330">
        <v>211</v>
      </c>
      <c r="B216" s="288"/>
      <c r="C216" s="206"/>
      <c r="D216" s="204"/>
      <c r="E216" s="333"/>
      <c r="F216" s="317"/>
      <c r="G216" s="101"/>
      <c r="H216" s="101"/>
      <c r="I216" s="101"/>
      <c r="J216" s="101"/>
      <c r="K216" s="101"/>
      <c r="L216" s="184"/>
      <c r="M216" s="139"/>
      <c r="N216" s="184"/>
      <c r="O216" s="101"/>
      <c r="P216" s="101"/>
      <c r="Q216" s="101"/>
      <c r="R216" s="101"/>
      <c r="S216" s="101"/>
      <c r="T216" s="184"/>
      <c r="U216" s="139"/>
      <c r="V216" s="81"/>
      <c r="W216" s="101"/>
      <c r="X216" s="101"/>
      <c r="Y216" s="101"/>
      <c r="Z216" s="185"/>
      <c r="AA216" s="186"/>
      <c r="AB216" s="186"/>
      <c r="AC216" s="91"/>
      <c r="AD216" s="187"/>
    </row>
    <row r="217" spans="1:30" ht="16.5" customHeight="1" x14ac:dyDescent="0.3">
      <c r="A217" s="330">
        <v>212</v>
      </c>
      <c r="B217" s="290"/>
      <c r="C217" s="199"/>
      <c r="D217" s="200"/>
      <c r="E217" s="332"/>
      <c r="F217" s="317"/>
      <c r="G217" s="170"/>
      <c r="H217" s="170"/>
      <c r="I217" s="170"/>
      <c r="J217" s="170"/>
      <c r="K217" s="170"/>
      <c r="L217" s="171"/>
      <c r="M217" s="139"/>
      <c r="N217" s="202"/>
      <c r="O217" s="170"/>
      <c r="P217" s="170"/>
      <c r="Q217" s="170"/>
      <c r="R217" s="170"/>
      <c r="S217" s="170"/>
      <c r="T217" s="171"/>
      <c r="U217" s="139"/>
      <c r="V217" s="81"/>
      <c r="W217" s="170"/>
      <c r="X217" s="170"/>
      <c r="Y217" s="170"/>
      <c r="Z217" s="73"/>
      <c r="AA217" s="74"/>
      <c r="AB217" s="74"/>
      <c r="AC217" s="91"/>
      <c r="AD217" s="76"/>
    </row>
    <row r="218" spans="1:30" ht="16.5" customHeight="1" x14ac:dyDescent="0.3">
      <c r="A218" s="330">
        <v>213</v>
      </c>
      <c r="B218" s="290"/>
      <c r="C218" s="199"/>
      <c r="D218" s="200"/>
      <c r="E218" s="332"/>
      <c r="F218" s="316"/>
      <c r="G218" s="170"/>
      <c r="H218" s="170"/>
      <c r="I218" s="170"/>
      <c r="J218" s="170"/>
      <c r="K218" s="170"/>
      <c r="L218" s="171"/>
      <c r="M218" s="139"/>
      <c r="N218" s="202"/>
      <c r="O218" s="170"/>
      <c r="P218" s="170"/>
      <c r="Q218" s="170"/>
      <c r="R218" s="170"/>
      <c r="S218" s="170"/>
      <c r="T218" s="171"/>
      <c r="U218" s="139"/>
      <c r="V218" s="81"/>
      <c r="W218" s="170"/>
      <c r="X218" s="170"/>
      <c r="Y218" s="170"/>
      <c r="Z218" s="73"/>
      <c r="AA218" s="74"/>
      <c r="AB218" s="74"/>
      <c r="AC218" s="91"/>
      <c r="AD218" s="76"/>
    </row>
    <row r="219" spans="1:30" ht="16.5" customHeight="1" x14ac:dyDescent="0.3">
      <c r="A219" s="330">
        <v>214</v>
      </c>
      <c r="B219" s="290"/>
      <c r="C219" s="199"/>
      <c r="D219" s="200"/>
      <c r="E219" s="332"/>
      <c r="F219" s="316"/>
      <c r="G219" s="170"/>
      <c r="H219" s="170"/>
      <c r="I219" s="170"/>
      <c r="J219" s="170"/>
      <c r="K219" s="170"/>
      <c r="L219" s="171"/>
      <c r="M219" s="139"/>
      <c r="N219" s="202"/>
      <c r="O219" s="170"/>
      <c r="P219" s="170"/>
      <c r="Q219" s="170"/>
      <c r="R219" s="170"/>
      <c r="S219" s="170"/>
      <c r="T219" s="171"/>
      <c r="U219" s="178"/>
      <c r="V219" s="81"/>
      <c r="W219" s="170"/>
      <c r="X219" s="170"/>
      <c r="Y219" s="170"/>
      <c r="Z219" s="73"/>
      <c r="AA219" s="74"/>
      <c r="AB219" s="74"/>
      <c r="AC219" s="91"/>
      <c r="AD219" s="76"/>
    </row>
    <row r="220" spans="1:30" ht="16.5" customHeight="1" x14ac:dyDescent="0.3">
      <c r="A220" s="330">
        <v>215</v>
      </c>
      <c r="B220" s="288"/>
      <c r="C220" s="206"/>
      <c r="D220" s="204"/>
      <c r="E220" s="333"/>
      <c r="F220" s="317"/>
      <c r="G220" s="101"/>
      <c r="H220" s="101"/>
      <c r="I220" s="101"/>
      <c r="J220" s="101"/>
      <c r="K220" s="101"/>
      <c r="L220" s="184"/>
      <c r="M220" s="139"/>
      <c r="N220" s="184"/>
      <c r="O220" s="101"/>
      <c r="P220" s="101"/>
      <c r="Q220" s="101"/>
      <c r="R220" s="101"/>
      <c r="S220" s="101"/>
      <c r="T220" s="184"/>
      <c r="U220" s="139"/>
      <c r="V220" s="81"/>
      <c r="W220" s="101"/>
      <c r="X220" s="101"/>
      <c r="Y220" s="101"/>
      <c r="Z220" s="185"/>
      <c r="AA220" s="186"/>
      <c r="AB220" s="186"/>
      <c r="AC220" s="91"/>
      <c r="AD220" s="187"/>
    </row>
    <row r="221" spans="1:30" ht="16.5" customHeight="1" x14ac:dyDescent="0.3">
      <c r="A221" s="330">
        <v>216</v>
      </c>
      <c r="B221" s="288"/>
      <c r="C221" s="206"/>
      <c r="D221" s="204"/>
      <c r="E221" s="333"/>
      <c r="F221" s="317"/>
      <c r="G221" s="101"/>
      <c r="H221" s="101"/>
      <c r="I221" s="101"/>
      <c r="J221" s="101"/>
      <c r="K221" s="101"/>
      <c r="L221" s="184"/>
      <c r="M221" s="139"/>
      <c r="N221" s="184"/>
      <c r="O221" s="101"/>
      <c r="P221" s="101"/>
      <c r="Q221" s="101"/>
      <c r="R221" s="101"/>
      <c r="S221" s="101"/>
      <c r="T221" s="184"/>
      <c r="U221" s="139"/>
      <c r="V221" s="81"/>
      <c r="W221" s="101"/>
      <c r="X221" s="101"/>
      <c r="Y221" s="101"/>
      <c r="Z221" s="185"/>
      <c r="AA221" s="186"/>
      <c r="AB221" s="186"/>
      <c r="AC221" s="91"/>
      <c r="AD221" s="187"/>
    </row>
    <row r="222" spans="1:30" ht="16.5" customHeight="1" x14ac:dyDescent="0.3">
      <c r="A222" s="330">
        <v>217</v>
      </c>
      <c r="B222" s="290"/>
      <c r="C222" s="199"/>
      <c r="D222" s="200"/>
      <c r="E222" s="332"/>
      <c r="F222" s="316"/>
      <c r="G222" s="170"/>
      <c r="H222" s="170"/>
      <c r="I222" s="170"/>
      <c r="J222" s="170"/>
      <c r="K222" s="170"/>
      <c r="L222" s="171"/>
      <c r="M222" s="139"/>
      <c r="N222" s="202"/>
      <c r="O222" s="170"/>
      <c r="P222" s="170"/>
      <c r="Q222" s="170"/>
      <c r="R222" s="170"/>
      <c r="S222" s="170"/>
      <c r="T222" s="171"/>
      <c r="U222" s="208"/>
      <c r="V222" s="144"/>
      <c r="W222" s="209"/>
      <c r="X222" s="209"/>
      <c r="Y222" s="209"/>
      <c r="Z222" s="185"/>
      <c r="AA222" s="186"/>
      <c r="AB222" s="186"/>
      <c r="AC222" s="91"/>
      <c r="AD222" s="187"/>
    </row>
    <row r="223" spans="1:30" ht="16.5" customHeight="1" x14ac:dyDescent="0.3">
      <c r="A223" s="330">
        <v>218</v>
      </c>
      <c r="B223" s="288"/>
      <c r="C223" s="214"/>
      <c r="D223" s="204"/>
      <c r="E223" s="333"/>
      <c r="F223" s="317"/>
      <c r="G223" s="101"/>
      <c r="H223" s="101"/>
      <c r="I223" s="101"/>
      <c r="J223" s="101"/>
      <c r="K223" s="101"/>
      <c r="L223" s="184"/>
      <c r="M223" s="139"/>
      <c r="N223" s="184"/>
      <c r="O223" s="101"/>
      <c r="P223" s="101"/>
      <c r="Q223" s="101"/>
      <c r="R223" s="101"/>
      <c r="S223" s="101"/>
      <c r="T223" s="184"/>
      <c r="U223" s="139"/>
      <c r="V223" s="81"/>
      <c r="W223" s="101"/>
      <c r="X223" s="101"/>
      <c r="Y223" s="101"/>
      <c r="Z223" s="185"/>
      <c r="AA223" s="186"/>
      <c r="AB223" s="186"/>
      <c r="AC223" s="91"/>
      <c r="AD223" s="187"/>
    </row>
    <row r="224" spans="1:30" ht="16.5" customHeight="1" x14ac:dyDescent="0.3">
      <c r="A224" s="330">
        <v>219</v>
      </c>
      <c r="B224" s="290"/>
      <c r="C224" s="199"/>
      <c r="D224" s="200"/>
      <c r="E224" s="332"/>
      <c r="F224" s="316"/>
      <c r="G224" s="170"/>
      <c r="H224" s="170"/>
      <c r="I224" s="170"/>
      <c r="J224" s="170"/>
      <c r="K224" s="170"/>
      <c r="L224" s="171"/>
      <c r="M224" s="139"/>
      <c r="N224" s="202"/>
      <c r="O224" s="170"/>
      <c r="P224" s="170"/>
      <c r="Q224" s="170"/>
      <c r="R224" s="170"/>
      <c r="S224" s="170"/>
      <c r="T224" s="171"/>
      <c r="U224" s="139"/>
      <c r="V224" s="81"/>
      <c r="W224" s="170"/>
      <c r="X224" s="170"/>
      <c r="Y224" s="170"/>
      <c r="Z224" s="73"/>
      <c r="AA224" s="74"/>
      <c r="AB224" s="74"/>
      <c r="AC224" s="91"/>
      <c r="AD224" s="76"/>
    </row>
    <row r="225" spans="1:30" ht="16.5" customHeight="1" x14ac:dyDescent="0.3">
      <c r="A225" s="330">
        <v>220</v>
      </c>
      <c r="B225" s="288"/>
      <c r="C225" s="206"/>
      <c r="D225" s="204"/>
      <c r="E225" s="333"/>
      <c r="F225" s="317"/>
      <c r="G225" s="101"/>
      <c r="H225" s="101"/>
      <c r="I225" s="101"/>
      <c r="J225" s="101"/>
      <c r="K225" s="101"/>
      <c r="L225" s="184"/>
      <c r="M225" s="139"/>
      <c r="N225" s="184"/>
      <c r="O225" s="101"/>
      <c r="P225" s="101"/>
      <c r="Q225" s="101"/>
      <c r="R225" s="101"/>
      <c r="S225" s="101"/>
      <c r="T225" s="184"/>
      <c r="U225" s="139"/>
      <c r="V225" s="81"/>
      <c r="W225" s="101"/>
      <c r="X225" s="101"/>
      <c r="Y225" s="101"/>
      <c r="Z225" s="185"/>
      <c r="AA225" s="186"/>
      <c r="AB225" s="186"/>
      <c r="AC225" s="91"/>
      <c r="AD225" s="187"/>
    </row>
    <row r="226" spans="1:30" ht="16.5" customHeight="1" x14ac:dyDescent="0.3">
      <c r="A226" s="330">
        <v>221</v>
      </c>
      <c r="B226" s="288"/>
      <c r="C226" s="206"/>
      <c r="D226" s="204"/>
      <c r="E226" s="333"/>
      <c r="F226" s="317"/>
      <c r="G226" s="101"/>
      <c r="H226" s="101"/>
      <c r="I226" s="101"/>
      <c r="J226" s="101"/>
      <c r="K226" s="101"/>
      <c r="L226" s="184"/>
      <c r="M226" s="139"/>
      <c r="N226" s="184"/>
      <c r="O226" s="101"/>
      <c r="P226" s="101"/>
      <c r="Q226" s="101"/>
      <c r="R226" s="101"/>
      <c r="S226" s="101"/>
      <c r="T226" s="184"/>
      <c r="U226" s="139"/>
      <c r="V226" s="81"/>
      <c r="W226" s="101"/>
      <c r="X226" s="101"/>
      <c r="Y226" s="101"/>
      <c r="Z226" s="185"/>
      <c r="AA226" s="186"/>
      <c r="AB226" s="186"/>
      <c r="AC226" s="91"/>
      <c r="AD226" s="187"/>
    </row>
    <row r="227" spans="1:30" ht="16.5" customHeight="1" x14ac:dyDescent="0.3">
      <c r="A227" s="330">
        <v>222</v>
      </c>
      <c r="B227" s="288"/>
      <c r="C227" s="206"/>
      <c r="D227" s="204"/>
      <c r="E227" s="333"/>
      <c r="F227" s="317"/>
      <c r="G227" s="101"/>
      <c r="H227" s="101"/>
      <c r="I227" s="101"/>
      <c r="J227" s="101"/>
      <c r="K227" s="101"/>
      <c r="L227" s="184"/>
      <c r="M227" s="139"/>
      <c r="N227" s="184"/>
      <c r="O227" s="101"/>
      <c r="P227" s="101"/>
      <c r="Q227" s="101"/>
      <c r="R227" s="101"/>
      <c r="S227" s="101"/>
      <c r="T227" s="184"/>
      <c r="U227" s="139"/>
      <c r="V227" s="81"/>
      <c r="W227" s="101"/>
      <c r="X227" s="101"/>
      <c r="Y227" s="101"/>
      <c r="Z227" s="185"/>
      <c r="AA227" s="186"/>
      <c r="AB227" s="186"/>
      <c r="AC227" s="91"/>
      <c r="AD227" s="187"/>
    </row>
    <row r="228" spans="1:30" ht="16.5" customHeight="1" x14ac:dyDescent="0.3">
      <c r="A228" s="330">
        <v>223</v>
      </c>
      <c r="B228" s="288"/>
      <c r="C228" s="206"/>
      <c r="D228" s="204"/>
      <c r="E228" s="333"/>
      <c r="F228" s="317"/>
      <c r="G228" s="101"/>
      <c r="H228" s="101"/>
      <c r="I228" s="101"/>
      <c r="J228" s="101"/>
      <c r="K228" s="101"/>
      <c r="L228" s="184"/>
      <c r="M228" s="139"/>
      <c r="N228" s="184"/>
      <c r="O228" s="101"/>
      <c r="P228" s="101"/>
      <c r="Q228" s="101"/>
      <c r="R228" s="101"/>
      <c r="S228" s="101"/>
      <c r="T228" s="184"/>
      <c r="U228" s="139"/>
      <c r="V228" s="81"/>
      <c r="W228" s="101"/>
      <c r="X228" s="101"/>
      <c r="Y228" s="101"/>
      <c r="Z228" s="185"/>
      <c r="AA228" s="186"/>
      <c r="AB228" s="186"/>
      <c r="AC228" s="91"/>
      <c r="AD228" s="187"/>
    </row>
    <row r="229" spans="1:30" ht="16.5" customHeight="1" x14ac:dyDescent="0.3">
      <c r="A229" s="330">
        <v>224</v>
      </c>
      <c r="B229" s="288"/>
      <c r="C229" s="206"/>
      <c r="D229" s="204"/>
      <c r="E229" s="333"/>
      <c r="F229" s="317"/>
      <c r="G229" s="101"/>
      <c r="H229" s="101"/>
      <c r="I229" s="101"/>
      <c r="J229" s="101"/>
      <c r="K229" s="101"/>
      <c r="L229" s="184"/>
      <c r="M229" s="139"/>
      <c r="N229" s="184"/>
      <c r="O229" s="101"/>
      <c r="P229" s="101"/>
      <c r="Q229" s="101"/>
      <c r="R229" s="101"/>
      <c r="S229" s="101"/>
      <c r="T229" s="184"/>
      <c r="U229" s="139"/>
      <c r="V229" s="81"/>
      <c r="W229" s="101"/>
      <c r="X229" s="101"/>
      <c r="Y229" s="101"/>
      <c r="Z229" s="185"/>
      <c r="AA229" s="186"/>
      <c r="AB229" s="186"/>
      <c r="AC229" s="91"/>
      <c r="AD229" s="187"/>
    </row>
    <row r="230" spans="1:30" ht="16.5" customHeight="1" x14ac:dyDescent="0.3">
      <c r="A230" s="330">
        <v>225</v>
      </c>
      <c r="B230" s="290"/>
      <c r="C230" s="199"/>
      <c r="D230" s="200"/>
      <c r="E230" s="332"/>
      <c r="F230" s="316"/>
      <c r="G230" s="170"/>
      <c r="H230" s="170"/>
      <c r="I230" s="170"/>
      <c r="J230" s="170"/>
      <c r="K230" s="170"/>
      <c r="L230" s="171"/>
      <c r="M230" s="139"/>
      <c r="N230" s="202"/>
      <c r="O230" s="170"/>
      <c r="P230" s="170"/>
      <c r="Q230" s="170"/>
      <c r="R230" s="170"/>
      <c r="S230" s="170"/>
      <c r="T230" s="171"/>
      <c r="U230" s="81"/>
      <c r="V230" s="81"/>
      <c r="W230" s="170"/>
      <c r="X230" s="170"/>
      <c r="Y230" s="170"/>
      <c r="Z230" s="73"/>
      <c r="AA230" s="74"/>
      <c r="AB230" s="74"/>
      <c r="AC230" s="91"/>
      <c r="AD230" s="76"/>
    </row>
    <row r="231" spans="1:30" ht="16.5" customHeight="1" x14ac:dyDescent="0.3">
      <c r="A231" s="330">
        <v>226</v>
      </c>
      <c r="B231" s="290"/>
      <c r="C231" s="199"/>
      <c r="D231" s="200"/>
      <c r="E231" s="332"/>
      <c r="F231" s="316"/>
      <c r="G231" s="170"/>
      <c r="H231" s="170"/>
      <c r="I231" s="170"/>
      <c r="J231" s="170"/>
      <c r="K231" s="170"/>
      <c r="L231" s="171"/>
      <c r="M231" s="139"/>
      <c r="N231" s="202"/>
      <c r="O231" s="170"/>
      <c r="P231" s="170"/>
      <c r="Q231" s="170"/>
      <c r="R231" s="170"/>
      <c r="S231" s="170"/>
      <c r="T231" s="171"/>
      <c r="U231" s="139"/>
      <c r="V231" s="81"/>
      <c r="W231" s="170"/>
      <c r="X231" s="170"/>
      <c r="Y231" s="170"/>
      <c r="Z231" s="73"/>
      <c r="AA231" s="74"/>
      <c r="AB231" s="74"/>
      <c r="AC231" s="91"/>
      <c r="AD231" s="76"/>
    </row>
    <row r="232" spans="1:30" ht="16.5" customHeight="1" x14ac:dyDescent="0.3">
      <c r="A232" s="330">
        <v>227</v>
      </c>
      <c r="B232" s="290"/>
      <c r="C232" s="199"/>
      <c r="D232" s="200"/>
      <c r="E232" s="332"/>
      <c r="F232" s="316"/>
      <c r="G232" s="170"/>
      <c r="H232" s="170"/>
      <c r="I232" s="170"/>
      <c r="J232" s="170"/>
      <c r="K232" s="170"/>
      <c r="L232" s="171"/>
      <c r="M232" s="139"/>
      <c r="N232" s="202"/>
      <c r="O232" s="170"/>
      <c r="P232" s="170"/>
      <c r="Q232" s="170"/>
      <c r="R232" s="170"/>
      <c r="S232" s="170"/>
      <c r="T232" s="171"/>
      <c r="U232" s="139"/>
      <c r="V232" s="81"/>
      <c r="W232" s="170"/>
      <c r="X232" s="170"/>
      <c r="Y232" s="170"/>
      <c r="Z232" s="73"/>
      <c r="AA232" s="74"/>
      <c r="AB232" s="74"/>
      <c r="AC232" s="91"/>
      <c r="AD232" s="76"/>
    </row>
    <row r="233" spans="1:30" ht="16.5" customHeight="1" x14ac:dyDescent="0.3">
      <c r="A233" s="330">
        <v>228</v>
      </c>
      <c r="B233" s="288"/>
      <c r="C233" s="206"/>
      <c r="D233" s="204"/>
      <c r="E233" s="333"/>
      <c r="F233" s="317"/>
      <c r="G233" s="101"/>
      <c r="H233" s="101"/>
      <c r="I233" s="101"/>
      <c r="J233" s="101"/>
      <c r="K233" s="101"/>
      <c r="L233" s="184"/>
      <c r="M233" s="139"/>
      <c r="N233" s="184"/>
      <c r="O233" s="101"/>
      <c r="P233" s="101"/>
      <c r="Q233" s="101"/>
      <c r="R233" s="101"/>
      <c r="S233" s="101"/>
      <c r="T233" s="184"/>
      <c r="U233" s="139"/>
      <c r="V233" s="81"/>
      <c r="W233" s="101"/>
      <c r="X233" s="101"/>
      <c r="Y233" s="101"/>
      <c r="Z233" s="185"/>
      <c r="AA233" s="186"/>
      <c r="AB233" s="186"/>
      <c r="AC233" s="91"/>
      <c r="AD233" s="187"/>
    </row>
    <row r="234" spans="1:30" ht="16.5" customHeight="1" x14ac:dyDescent="0.3">
      <c r="A234" s="330">
        <v>229</v>
      </c>
      <c r="B234" s="288"/>
      <c r="C234" s="206"/>
      <c r="D234" s="204"/>
      <c r="E234" s="333"/>
      <c r="F234" s="317"/>
      <c r="G234" s="101"/>
      <c r="H234" s="101"/>
      <c r="I234" s="101"/>
      <c r="J234" s="101"/>
      <c r="K234" s="101"/>
      <c r="L234" s="184"/>
      <c r="M234" s="139"/>
      <c r="N234" s="184"/>
      <c r="O234" s="101"/>
      <c r="P234" s="101"/>
      <c r="Q234" s="101"/>
      <c r="R234" s="101"/>
      <c r="S234" s="101"/>
      <c r="T234" s="184"/>
      <c r="U234" s="139"/>
      <c r="V234" s="81"/>
      <c r="W234" s="101"/>
      <c r="X234" s="101"/>
      <c r="Y234" s="101"/>
      <c r="Z234" s="185"/>
      <c r="AA234" s="186"/>
      <c r="AB234" s="186"/>
      <c r="AC234" s="91"/>
      <c r="AD234" s="187"/>
    </row>
    <row r="235" spans="1:30" ht="16.5" customHeight="1" x14ac:dyDescent="0.3">
      <c r="A235" s="330">
        <v>230</v>
      </c>
      <c r="B235" s="288"/>
      <c r="C235" s="206"/>
      <c r="D235" s="204"/>
      <c r="E235" s="333"/>
      <c r="F235" s="317"/>
      <c r="G235" s="101"/>
      <c r="H235" s="101"/>
      <c r="I235" s="101"/>
      <c r="J235" s="101"/>
      <c r="K235" s="101"/>
      <c r="L235" s="184"/>
      <c r="M235" s="139"/>
      <c r="N235" s="184"/>
      <c r="O235" s="101"/>
      <c r="P235" s="101"/>
      <c r="Q235" s="101"/>
      <c r="R235" s="101"/>
      <c r="S235" s="101"/>
      <c r="T235" s="184"/>
      <c r="U235" s="139"/>
      <c r="V235" s="81"/>
      <c r="W235" s="101"/>
      <c r="X235" s="101"/>
      <c r="Y235" s="101"/>
      <c r="Z235" s="185"/>
      <c r="AA235" s="186"/>
      <c r="AB235" s="186"/>
      <c r="AC235" s="91"/>
      <c r="AD235" s="187"/>
    </row>
    <row r="236" spans="1:30" ht="16.5" customHeight="1" x14ac:dyDescent="0.3">
      <c r="A236" s="330">
        <v>231</v>
      </c>
      <c r="B236" s="290"/>
      <c r="C236" s="199"/>
      <c r="D236" s="200"/>
      <c r="E236" s="332"/>
      <c r="F236" s="316"/>
      <c r="G236" s="170"/>
      <c r="H236" s="170"/>
      <c r="I236" s="170"/>
      <c r="J236" s="170"/>
      <c r="K236" s="170"/>
      <c r="L236" s="171"/>
      <c r="M236" s="139"/>
      <c r="N236" s="202"/>
      <c r="O236" s="170"/>
      <c r="P236" s="170"/>
      <c r="Q236" s="170"/>
      <c r="R236" s="170"/>
      <c r="S236" s="170"/>
      <c r="T236" s="171"/>
      <c r="U236" s="208"/>
      <c r="V236" s="144"/>
      <c r="W236" s="209"/>
      <c r="X236" s="209"/>
      <c r="Y236" s="209"/>
      <c r="Z236" s="185"/>
      <c r="AA236" s="186"/>
      <c r="AB236" s="186"/>
      <c r="AC236" s="91"/>
      <c r="AD236" s="187"/>
    </row>
    <row r="237" spans="1:30" ht="16.5" customHeight="1" x14ac:dyDescent="0.3">
      <c r="A237" s="330">
        <v>232</v>
      </c>
      <c r="B237" s="288"/>
      <c r="C237" s="206"/>
      <c r="D237" s="204"/>
      <c r="E237" s="333"/>
      <c r="F237" s="317"/>
      <c r="G237" s="101"/>
      <c r="H237" s="101"/>
      <c r="I237" s="101"/>
      <c r="J237" s="101"/>
      <c r="K237" s="101"/>
      <c r="L237" s="184"/>
      <c r="M237" s="139"/>
      <c r="N237" s="184"/>
      <c r="O237" s="101"/>
      <c r="P237" s="101"/>
      <c r="Q237" s="101"/>
      <c r="R237" s="101"/>
      <c r="S237" s="101"/>
      <c r="T237" s="184"/>
      <c r="U237" s="139"/>
      <c r="V237" s="81"/>
      <c r="W237" s="101"/>
      <c r="X237" s="101"/>
      <c r="Y237" s="101"/>
      <c r="Z237" s="185"/>
      <c r="AA237" s="186"/>
      <c r="AB237" s="186"/>
      <c r="AC237" s="91"/>
      <c r="AD237" s="187"/>
    </row>
    <row r="238" spans="1:30" ht="16.5" customHeight="1" x14ac:dyDescent="0.3">
      <c r="A238" s="330">
        <v>233</v>
      </c>
      <c r="B238" s="290"/>
      <c r="C238" s="199"/>
      <c r="D238" s="200"/>
      <c r="E238" s="332"/>
      <c r="F238" s="316"/>
      <c r="G238" s="170"/>
      <c r="H238" s="170"/>
      <c r="I238" s="170"/>
      <c r="J238" s="170"/>
      <c r="K238" s="170"/>
      <c r="L238" s="171"/>
      <c r="M238" s="139"/>
      <c r="N238" s="202"/>
      <c r="O238" s="170"/>
      <c r="P238" s="170"/>
      <c r="Q238" s="170"/>
      <c r="R238" s="170"/>
      <c r="S238" s="170"/>
      <c r="T238" s="171"/>
      <c r="U238" s="139"/>
      <c r="V238" s="81"/>
      <c r="W238" s="170"/>
      <c r="X238" s="170"/>
      <c r="Y238" s="170"/>
      <c r="Z238" s="73"/>
      <c r="AA238" s="74"/>
      <c r="AB238" s="74"/>
      <c r="AC238" s="91"/>
      <c r="AD238" s="76"/>
    </row>
    <row r="239" spans="1:30" ht="16.5" customHeight="1" x14ac:dyDescent="0.3">
      <c r="A239" s="330">
        <v>234</v>
      </c>
      <c r="B239" s="290"/>
      <c r="C239" s="199"/>
      <c r="D239" s="200"/>
      <c r="E239" s="332"/>
      <c r="F239" s="316"/>
      <c r="G239" s="170"/>
      <c r="H239" s="170"/>
      <c r="I239" s="170"/>
      <c r="J239" s="170"/>
      <c r="K239" s="170"/>
      <c r="L239" s="171"/>
      <c r="M239" s="139"/>
      <c r="N239" s="202"/>
      <c r="O239" s="170"/>
      <c r="P239" s="170"/>
      <c r="Q239" s="170"/>
      <c r="R239" s="170"/>
      <c r="S239" s="170"/>
      <c r="T239" s="171"/>
      <c r="U239" s="139"/>
      <c r="V239" s="81"/>
      <c r="W239" s="170"/>
      <c r="X239" s="170"/>
      <c r="Y239" s="170"/>
      <c r="Z239" s="73"/>
      <c r="AA239" s="74"/>
      <c r="AB239" s="74"/>
      <c r="AC239" s="91"/>
      <c r="AD239" s="76"/>
    </row>
    <row r="240" spans="1:30" ht="16.5" customHeight="1" x14ac:dyDescent="0.3">
      <c r="A240" s="330">
        <v>235</v>
      </c>
      <c r="B240" s="288"/>
      <c r="C240" s="206"/>
      <c r="D240" s="204"/>
      <c r="E240" s="333"/>
      <c r="F240" s="317"/>
      <c r="G240" s="101"/>
      <c r="H240" s="101"/>
      <c r="I240" s="101"/>
      <c r="J240" s="101"/>
      <c r="K240" s="101"/>
      <c r="L240" s="184"/>
      <c r="M240" s="139"/>
      <c r="N240" s="184"/>
      <c r="O240" s="101"/>
      <c r="P240" s="101"/>
      <c r="Q240" s="101"/>
      <c r="R240" s="101"/>
      <c r="S240" s="101"/>
      <c r="T240" s="184"/>
      <c r="U240" s="139"/>
      <c r="V240" s="81"/>
      <c r="W240" s="101"/>
      <c r="X240" s="101"/>
      <c r="Y240" s="101"/>
      <c r="Z240" s="185"/>
      <c r="AA240" s="186"/>
      <c r="AB240" s="186"/>
      <c r="AC240" s="91"/>
      <c r="AD240" s="187"/>
    </row>
    <row r="241" spans="1:30" ht="16.5" customHeight="1" x14ac:dyDescent="0.3">
      <c r="A241" s="330">
        <v>236</v>
      </c>
      <c r="B241" s="290"/>
      <c r="C241" s="199"/>
      <c r="D241" s="200"/>
      <c r="E241" s="332"/>
      <c r="F241" s="317"/>
      <c r="G241" s="170"/>
      <c r="H241" s="170"/>
      <c r="I241" s="170"/>
      <c r="J241" s="170"/>
      <c r="K241" s="170"/>
      <c r="L241" s="171"/>
      <c r="M241" s="139"/>
      <c r="N241" s="202"/>
      <c r="O241" s="170"/>
      <c r="P241" s="170"/>
      <c r="Q241" s="170"/>
      <c r="R241" s="170"/>
      <c r="S241" s="170"/>
      <c r="T241" s="171"/>
      <c r="U241" s="139"/>
      <c r="V241" s="81"/>
      <c r="W241" s="170"/>
      <c r="X241" s="170"/>
      <c r="Y241" s="170"/>
      <c r="Z241" s="73"/>
      <c r="AA241" s="74"/>
      <c r="AB241" s="74"/>
      <c r="AC241" s="91"/>
      <c r="AD241" s="76"/>
    </row>
    <row r="242" spans="1:30" ht="16.5" customHeight="1" x14ac:dyDescent="0.3">
      <c r="A242" s="330">
        <v>237</v>
      </c>
      <c r="B242" s="288"/>
      <c r="C242" s="206"/>
      <c r="D242" s="204"/>
      <c r="E242" s="333"/>
      <c r="F242" s="317"/>
      <c r="G242" s="101"/>
      <c r="H242" s="101"/>
      <c r="I242" s="101"/>
      <c r="J242" s="101"/>
      <c r="K242" s="101"/>
      <c r="L242" s="184"/>
      <c r="M242" s="139"/>
      <c r="N242" s="184"/>
      <c r="O242" s="101"/>
      <c r="P242" s="101"/>
      <c r="Q242" s="101"/>
      <c r="R242" s="101"/>
      <c r="S242" s="101"/>
      <c r="T242" s="184"/>
      <c r="U242" s="139"/>
      <c r="V242" s="81"/>
      <c r="W242" s="101"/>
      <c r="X242" s="101"/>
      <c r="Y242" s="101"/>
      <c r="Z242" s="185"/>
      <c r="AA242" s="186"/>
      <c r="AB242" s="186"/>
      <c r="AC242" s="91"/>
      <c r="AD242" s="187"/>
    </row>
    <row r="243" spans="1:30" ht="16.5" customHeight="1" x14ac:dyDescent="0.3">
      <c r="A243" s="330">
        <v>238</v>
      </c>
      <c r="B243" s="288"/>
      <c r="C243" s="206"/>
      <c r="D243" s="204"/>
      <c r="E243" s="333"/>
      <c r="F243" s="317"/>
      <c r="G243" s="101"/>
      <c r="H243" s="101"/>
      <c r="I243" s="101"/>
      <c r="J243" s="101"/>
      <c r="K243" s="101"/>
      <c r="L243" s="184"/>
      <c r="M243" s="139"/>
      <c r="N243" s="184"/>
      <c r="O243" s="101"/>
      <c r="P243" s="101"/>
      <c r="Q243" s="101"/>
      <c r="R243" s="101"/>
      <c r="S243" s="101"/>
      <c r="T243" s="184"/>
      <c r="U243" s="139"/>
      <c r="V243" s="81"/>
      <c r="W243" s="101"/>
      <c r="X243" s="101"/>
      <c r="Y243" s="101"/>
      <c r="Z243" s="185"/>
      <c r="AA243" s="186"/>
      <c r="AB243" s="186"/>
      <c r="AC243" s="91"/>
      <c r="AD243" s="187"/>
    </row>
    <row r="244" spans="1:30" ht="16.5" customHeight="1" x14ac:dyDescent="0.3">
      <c r="A244" s="330">
        <v>239</v>
      </c>
      <c r="B244" s="288"/>
      <c r="C244" s="206"/>
      <c r="D244" s="204"/>
      <c r="E244" s="333"/>
      <c r="F244" s="317"/>
      <c r="G244" s="101"/>
      <c r="H244" s="101"/>
      <c r="I244" s="101"/>
      <c r="J244" s="101"/>
      <c r="K244" s="101"/>
      <c r="L244" s="184"/>
      <c r="M244" s="139"/>
      <c r="N244" s="184"/>
      <c r="O244" s="101"/>
      <c r="P244" s="101"/>
      <c r="Q244" s="101"/>
      <c r="R244" s="101"/>
      <c r="S244" s="101"/>
      <c r="T244" s="184"/>
      <c r="U244" s="139"/>
      <c r="V244" s="81"/>
      <c r="W244" s="101"/>
      <c r="X244" s="101"/>
      <c r="Y244" s="101"/>
      <c r="Z244" s="185"/>
      <c r="AA244" s="186"/>
      <c r="AB244" s="186"/>
      <c r="AC244" s="91"/>
      <c r="AD244" s="187"/>
    </row>
    <row r="245" spans="1:30" ht="16.5" customHeight="1" x14ac:dyDescent="0.3">
      <c r="A245" s="330">
        <v>240</v>
      </c>
      <c r="B245" s="288"/>
      <c r="C245" s="206"/>
      <c r="D245" s="204"/>
      <c r="E245" s="333"/>
      <c r="F245" s="317"/>
      <c r="G245" s="101"/>
      <c r="H245" s="101"/>
      <c r="I245" s="101"/>
      <c r="J245" s="101"/>
      <c r="K245" s="101"/>
      <c r="L245" s="184"/>
      <c r="M245" s="139"/>
      <c r="N245" s="184"/>
      <c r="O245" s="101"/>
      <c r="P245" s="101"/>
      <c r="Q245" s="101"/>
      <c r="R245" s="101"/>
      <c r="S245" s="101"/>
      <c r="T245" s="184"/>
      <c r="U245" s="81"/>
      <c r="V245" s="81"/>
      <c r="W245" s="101"/>
      <c r="X245" s="101"/>
      <c r="Y245" s="101"/>
      <c r="Z245" s="185"/>
      <c r="AA245" s="186"/>
      <c r="AB245" s="186"/>
      <c r="AC245" s="91"/>
      <c r="AD245" s="187"/>
    </row>
    <row r="246" spans="1:30" ht="16.5" customHeight="1" x14ac:dyDescent="0.3">
      <c r="A246" s="330">
        <v>241</v>
      </c>
      <c r="B246" s="288"/>
      <c r="C246" s="206"/>
      <c r="D246" s="204"/>
      <c r="E246" s="333"/>
      <c r="F246" s="317"/>
      <c r="G246" s="101"/>
      <c r="H246" s="101"/>
      <c r="I246" s="101"/>
      <c r="J246" s="101"/>
      <c r="K246" s="101"/>
      <c r="L246" s="184"/>
      <c r="M246" s="139"/>
      <c r="N246" s="184"/>
      <c r="O246" s="101"/>
      <c r="P246" s="101"/>
      <c r="Q246" s="101"/>
      <c r="R246" s="101"/>
      <c r="S246" s="101"/>
      <c r="T246" s="184"/>
      <c r="U246" s="139"/>
      <c r="V246" s="81"/>
      <c r="W246" s="101"/>
      <c r="X246" s="101"/>
      <c r="Y246" s="101"/>
      <c r="Z246" s="185"/>
      <c r="AA246" s="186"/>
      <c r="AB246" s="186"/>
      <c r="AC246" s="91"/>
      <c r="AD246" s="187"/>
    </row>
    <row r="247" spans="1:30" ht="16.5" customHeight="1" x14ac:dyDescent="0.3">
      <c r="A247" s="330">
        <v>242</v>
      </c>
      <c r="B247" s="288"/>
      <c r="C247" s="206"/>
      <c r="D247" s="204"/>
      <c r="E247" s="333"/>
      <c r="F247" s="317"/>
      <c r="G247" s="101"/>
      <c r="H247" s="101"/>
      <c r="I247" s="101"/>
      <c r="J247" s="101"/>
      <c r="K247" s="101"/>
      <c r="L247" s="184"/>
      <c r="M247" s="139"/>
      <c r="N247" s="184"/>
      <c r="O247" s="101"/>
      <c r="P247" s="101"/>
      <c r="Q247" s="101"/>
      <c r="R247" s="101"/>
      <c r="S247" s="101"/>
      <c r="T247" s="184"/>
      <c r="U247" s="139"/>
      <c r="V247" s="81"/>
      <c r="W247" s="101"/>
      <c r="X247" s="101"/>
      <c r="Y247" s="101"/>
      <c r="Z247" s="185"/>
      <c r="AA247" s="186"/>
      <c r="AB247" s="186"/>
      <c r="AC247" s="91"/>
      <c r="AD247" s="187"/>
    </row>
    <row r="248" spans="1:30" ht="16.5" customHeight="1" x14ac:dyDescent="0.3">
      <c r="A248" s="330">
        <v>243</v>
      </c>
      <c r="B248" s="290"/>
      <c r="C248" s="199"/>
      <c r="D248" s="200"/>
      <c r="E248" s="332"/>
      <c r="F248" s="316"/>
      <c r="G248" s="170"/>
      <c r="H248" s="170"/>
      <c r="I248" s="170"/>
      <c r="J248" s="170"/>
      <c r="K248" s="170"/>
      <c r="L248" s="171"/>
      <c r="M248" s="139"/>
      <c r="N248" s="202"/>
      <c r="O248" s="170"/>
      <c r="P248" s="170"/>
      <c r="Q248" s="170"/>
      <c r="R248" s="205"/>
      <c r="S248" s="170"/>
      <c r="T248" s="215"/>
      <c r="U248" s="216"/>
      <c r="V248" s="81"/>
      <c r="W248" s="170"/>
      <c r="X248" s="170"/>
      <c r="Y248" s="170"/>
      <c r="Z248" s="73"/>
      <c r="AA248" s="74"/>
      <c r="AB248" s="74"/>
      <c r="AC248" s="91"/>
      <c r="AD248" s="76"/>
    </row>
    <row r="249" spans="1:30" ht="16.5" customHeight="1" x14ac:dyDescent="0.3">
      <c r="A249" s="330">
        <v>244</v>
      </c>
      <c r="B249" s="290"/>
      <c r="C249" s="199"/>
      <c r="D249" s="200"/>
      <c r="E249" s="332"/>
      <c r="F249" s="316"/>
      <c r="G249" s="170"/>
      <c r="H249" s="170"/>
      <c r="I249" s="170"/>
      <c r="J249" s="170"/>
      <c r="K249" s="170"/>
      <c r="L249" s="171"/>
      <c r="M249" s="139"/>
      <c r="N249" s="202"/>
      <c r="O249" s="170"/>
      <c r="P249" s="170"/>
      <c r="Q249" s="170"/>
      <c r="R249" s="170"/>
      <c r="S249" s="170"/>
      <c r="T249" s="171"/>
      <c r="U249" s="208"/>
      <c r="V249" s="144"/>
      <c r="W249" s="209"/>
      <c r="X249" s="209"/>
      <c r="Y249" s="209"/>
      <c r="Z249" s="185"/>
      <c r="AA249" s="186"/>
      <c r="AB249" s="186"/>
      <c r="AC249" s="91"/>
      <c r="AD249" s="187"/>
    </row>
    <row r="250" spans="1:30" ht="16.5" customHeight="1" x14ac:dyDescent="0.3">
      <c r="A250" s="330">
        <v>245</v>
      </c>
      <c r="B250" s="288"/>
      <c r="C250" s="206"/>
      <c r="D250" s="204"/>
      <c r="E250" s="333"/>
      <c r="F250" s="317"/>
      <c r="G250" s="101"/>
      <c r="H250" s="101"/>
      <c r="I250" s="101"/>
      <c r="J250" s="101"/>
      <c r="K250" s="101"/>
      <c r="L250" s="184"/>
      <c r="M250" s="139"/>
      <c r="N250" s="184"/>
      <c r="O250" s="101"/>
      <c r="P250" s="101"/>
      <c r="Q250" s="101"/>
      <c r="R250" s="101"/>
      <c r="S250" s="101"/>
      <c r="T250" s="184"/>
      <c r="U250" s="139"/>
      <c r="V250" s="81"/>
      <c r="W250" s="101"/>
      <c r="X250" s="101"/>
      <c r="Y250" s="101"/>
      <c r="Z250" s="185"/>
      <c r="AA250" s="186"/>
      <c r="AB250" s="186"/>
      <c r="AC250" s="91"/>
      <c r="AD250" s="187"/>
    </row>
    <row r="251" spans="1:30" ht="16.5" customHeight="1" x14ac:dyDescent="0.3">
      <c r="A251" s="330">
        <v>246</v>
      </c>
      <c r="B251" s="288"/>
      <c r="C251" s="206"/>
      <c r="D251" s="204"/>
      <c r="E251" s="333"/>
      <c r="F251" s="317"/>
      <c r="G251" s="101"/>
      <c r="H251" s="101"/>
      <c r="I251" s="101"/>
      <c r="J251" s="101"/>
      <c r="K251" s="101"/>
      <c r="L251" s="184"/>
      <c r="M251" s="139"/>
      <c r="N251" s="184"/>
      <c r="O251" s="101"/>
      <c r="P251" s="101"/>
      <c r="Q251" s="101"/>
      <c r="R251" s="101"/>
      <c r="S251" s="101"/>
      <c r="T251" s="184"/>
      <c r="U251" s="139"/>
      <c r="V251" s="81"/>
      <c r="W251" s="101"/>
      <c r="X251" s="101"/>
      <c r="Y251" s="101"/>
      <c r="Z251" s="185"/>
      <c r="AA251" s="186"/>
      <c r="AB251" s="186"/>
      <c r="AC251" s="91"/>
      <c r="AD251" s="187"/>
    </row>
    <row r="252" spans="1:30" ht="16.5" customHeight="1" x14ac:dyDescent="0.3">
      <c r="A252" s="330">
        <v>247</v>
      </c>
      <c r="B252" s="288"/>
      <c r="C252" s="206"/>
      <c r="D252" s="204"/>
      <c r="E252" s="333"/>
      <c r="F252" s="317"/>
      <c r="G252" s="101"/>
      <c r="H252" s="101"/>
      <c r="I252" s="101"/>
      <c r="J252" s="101"/>
      <c r="K252" s="101"/>
      <c r="L252" s="184"/>
      <c r="M252" s="139"/>
      <c r="N252" s="184"/>
      <c r="O252" s="101"/>
      <c r="P252" s="101"/>
      <c r="Q252" s="101"/>
      <c r="R252" s="101"/>
      <c r="S252" s="101"/>
      <c r="T252" s="184"/>
      <c r="U252" s="139"/>
      <c r="V252" s="81"/>
      <c r="W252" s="101"/>
      <c r="X252" s="101"/>
      <c r="Y252" s="101"/>
      <c r="Z252" s="185"/>
      <c r="AA252" s="186"/>
      <c r="AB252" s="186"/>
      <c r="AC252" s="91"/>
      <c r="AD252" s="187"/>
    </row>
    <row r="253" spans="1:30" ht="16.5" customHeight="1" x14ac:dyDescent="0.3">
      <c r="A253" s="330">
        <v>248</v>
      </c>
      <c r="B253" s="290"/>
      <c r="C253" s="199"/>
      <c r="D253" s="200"/>
      <c r="E253" s="332"/>
      <c r="F253" s="316"/>
      <c r="G253" s="170"/>
      <c r="H253" s="170"/>
      <c r="I253" s="170"/>
      <c r="J253" s="170"/>
      <c r="K253" s="170"/>
      <c r="L253" s="171"/>
      <c r="M253" s="139"/>
      <c r="N253" s="202"/>
      <c r="O253" s="170"/>
      <c r="P253" s="170"/>
      <c r="Q253" s="170"/>
      <c r="R253" s="170"/>
      <c r="S253" s="170"/>
      <c r="T253" s="171"/>
      <c r="U253" s="139"/>
      <c r="V253" s="81"/>
      <c r="W253" s="170"/>
      <c r="X253" s="170"/>
      <c r="Y253" s="170"/>
      <c r="Z253" s="73"/>
      <c r="AA253" s="74"/>
      <c r="AB253" s="74"/>
      <c r="AC253" s="91"/>
      <c r="AD253" s="76"/>
    </row>
    <row r="254" spans="1:30" ht="16.5" customHeight="1" x14ac:dyDescent="0.3">
      <c r="A254" s="330">
        <v>249</v>
      </c>
      <c r="B254" s="290"/>
      <c r="C254" s="199"/>
      <c r="D254" s="200"/>
      <c r="E254" s="332"/>
      <c r="F254" s="316"/>
      <c r="G254" s="170"/>
      <c r="H254" s="170"/>
      <c r="I254" s="170"/>
      <c r="J254" s="170"/>
      <c r="K254" s="170"/>
      <c r="L254" s="171"/>
      <c r="M254" s="139"/>
      <c r="N254" s="202"/>
      <c r="O254" s="170"/>
      <c r="P254" s="170"/>
      <c r="Q254" s="170"/>
      <c r="R254" s="170"/>
      <c r="S254" s="170"/>
      <c r="T254" s="171"/>
      <c r="U254" s="139"/>
      <c r="V254" s="81"/>
      <c r="W254" s="170"/>
      <c r="X254" s="170"/>
      <c r="Y254" s="170"/>
      <c r="Z254" s="73"/>
      <c r="AA254" s="74"/>
      <c r="AB254" s="74"/>
      <c r="AC254" s="91"/>
      <c r="AD254" s="76"/>
    </row>
    <row r="255" spans="1:30" ht="16.5" customHeight="1" x14ac:dyDescent="0.3">
      <c r="A255" s="330">
        <v>250</v>
      </c>
      <c r="B255" s="288"/>
      <c r="C255" s="206"/>
      <c r="D255" s="204"/>
      <c r="E255" s="333"/>
      <c r="F255" s="317"/>
      <c r="G255" s="101"/>
      <c r="H255" s="101"/>
      <c r="I255" s="101"/>
      <c r="J255" s="101"/>
      <c r="K255" s="101"/>
      <c r="L255" s="184"/>
      <c r="M255" s="139"/>
      <c r="N255" s="184"/>
      <c r="O255" s="101"/>
      <c r="P255" s="101"/>
      <c r="Q255" s="101"/>
      <c r="R255" s="101"/>
      <c r="S255" s="101"/>
      <c r="T255" s="184"/>
      <c r="U255" s="139"/>
      <c r="V255" s="81"/>
      <c r="W255" s="101"/>
      <c r="X255" s="101"/>
      <c r="Y255" s="101"/>
      <c r="Z255" s="185"/>
      <c r="AA255" s="186"/>
      <c r="AB255" s="186"/>
      <c r="AC255" s="91"/>
      <c r="AD255" s="187"/>
    </row>
    <row r="256" spans="1:30" ht="16.5" customHeight="1" x14ac:dyDescent="0.3">
      <c r="A256" s="330">
        <v>251</v>
      </c>
      <c r="B256" s="290"/>
      <c r="C256" s="199"/>
      <c r="D256" s="200"/>
      <c r="E256" s="332"/>
      <c r="F256" s="316"/>
      <c r="G256" s="170"/>
      <c r="H256" s="170"/>
      <c r="I256" s="170"/>
      <c r="J256" s="170"/>
      <c r="K256" s="170"/>
      <c r="L256" s="171"/>
      <c r="M256" s="139"/>
      <c r="N256" s="202"/>
      <c r="O256" s="170"/>
      <c r="P256" s="170"/>
      <c r="Q256" s="170"/>
      <c r="R256" s="170"/>
      <c r="S256" s="170"/>
      <c r="T256" s="171"/>
      <c r="U256" s="139"/>
      <c r="V256" s="81"/>
      <c r="W256" s="170"/>
      <c r="X256" s="170"/>
      <c r="Y256" s="170"/>
      <c r="Z256" s="73"/>
      <c r="AA256" s="74"/>
      <c r="AB256" s="74"/>
      <c r="AC256" s="91"/>
      <c r="AD256" s="76"/>
    </row>
    <row r="257" spans="1:30" ht="16.5" customHeight="1" x14ac:dyDescent="0.3">
      <c r="A257" s="330">
        <v>252</v>
      </c>
      <c r="B257" s="288"/>
      <c r="C257" s="206"/>
      <c r="D257" s="204"/>
      <c r="E257" s="333"/>
      <c r="F257" s="317"/>
      <c r="G257" s="101"/>
      <c r="H257" s="101"/>
      <c r="I257" s="101"/>
      <c r="J257" s="101"/>
      <c r="K257" s="101"/>
      <c r="L257" s="184"/>
      <c r="M257" s="139"/>
      <c r="N257" s="184"/>
      <c r="O257" s="101"/>
      <c r="P257" s="101"/>
      <c r="Q257" s="101"/>
      <c r="R257" s="101"/>
      <c r="S257" s="101"/>
      <c r="T257" s="184"/>
      <c r="U257" s="139"/>
      <c r="V257" s="81"/>
      <c r="W257" s="101"/>
      <c r="X257" s="101"/>
      <c r="Y257" s="101"/>
      <c r="Z257" s="185"/>
      <c r="AA257" s="186"/>
      <c r="AB257" s="186"/>
      <c r="AC257" s="91"/>
      <c r="AD257" s="187"/>
    </row>
    <row r="258" spans="1:30" ht="16.5" customHeight="1" x14ac:dyDescent="0.3">
      <c r="A258" s="330">
        <v>253</v>
      </c>
      <c r="B258" s="288"/>
      <c r="C258" s="206"/>
      <c r="D258" s="204"/>
      <c r="E258" s="333"/>
      <c r="F258" s="317"/>
      <c r="G258" s="101"/>
      <c r="H258" s="101"/>
      <c r="I258" s="101"/>
      <c r="J258" s="101"/>
      <c r="K258" s="101"/>
      <c r="L258" s="184"/>
      <c r="M258" s="139"/>
      <c r="N258" s="184"/>
      <c r="O258" s="101"/>
      <c r="P258" s="101"/>
      <c r="Q258" s="101"/>
      <c r="R258" s="101"/>
      <c r="S258" s="101"/>
      <c r="T258" s="184"/>
      <c r="U258" s="139"/>
      <c r="V258" s="81"/>
      <c r="W258" s="101"/>
      <c r="X258" s="101"/>
      <c r="Y258" s="101"/>
      <c r="Z258" s="185"/>
      <c r="AA258" s="186"/>
      <c r="AB258" s="186"/>
      <c r="AC258" s="91"/>
      <c r="AD258" s="187"/>
    </row>
    <row r="259" spans="1:30" ht="16.5" customHeight="1" x14ac:dyDescent="0.3">
      <c r="A259" s="330">
        <v>254</v>
      </c>
      <c r="B259" s="290"/>
      <c r="C259" s="199"/>
      <c r="D259" s="200"/>
      <c r="E259" s="332"/>
      <c r="F259" s="316"/>
      <c r="G259" s="170"/>
      <c r="H259" s="201"/>
      <c r="I259" s="201"/>
      <c r="J259" s="170"/>
      <c r="K259" s="170"/>
      <c r="L259" s="171"/>
      <c r="M259" s="139"/>
      <c r="N259" s="202"/>
      <c r="O259" s="170"/>
      <c r="P259" s="170"/>
      <c r="Q259" s="170"/>
      <c r="R259" s="170"/>
      <c r="S259" s="170"/>
      <c r="T259" s="171"/>
      <c r="U259" s="139"/>
      <c r="V259" s="81"/>
      <c r="W259" s="170"/>
      <c r="X259" s="170"/>
      <c r="Y259" s="170"/>
      <c r="Z259" s="73"/>
      <c r="AA259" s="74"/>
      <c r="AB259" s="74"/>
      <c r="AC259" s="91"/>
      <c r="AD259" s="76"/>
    </row>
    <row r="260" spans="1:30" ht="16.5" customHeight="1" x14ac:dyDescent="0.3">
      <c r="A260" s="330">
        <v>255</v>
      </c>
      <c r="B260" s="290"/>
      <c r="C260" s="199"/>
      <c r="D260" s="200"/>
      <c r="E260" s="332"/>
      <c r="F260" s="316"/>
      <c r="G260" s="170"/>
      <c r="H260" s="170"/>
      <c r="I260" s="170"/>
      <c r="J260" s="170"/>
      <c r="K260" s="170"/>
      <c r="L260" s="171"/>
      <c r="M260" s="139"/>
      <c r="N260" s="202"/>
      <c r="O260" s="170"/>
      <c r="P260" s="170"/>
      <c r="Q260" s="170"/>
      <c r="R260" s="170"/>
      <c r="S260" s="170"/>
      <c r="T260" s="171"/>
      <c r="U260" s="208"/>
      <c r="V260" s="144"/>
      <c r="W260" s="209"/>
      <c r="X260" s="209"/>
      <c r="Y260" s="209"/>
      <c r="Z260" s="185"/>
      <c r="AA260" s="186"/>
      <c r="AB260" s="186"/>
      <c r="AC260" s="91"/>
      <c r="AD260" s="187"/>
    </row>
    <row r="261" spans="1:30" ht="16.5" customHeight="1" x14ac:dyDescent="0.3">
      <c r="A261" s="330">
        <v>256</v>
      </c>
      <c r="B261" s="290"/>
      <c r="C261" s="199"/>
      <c r="D261" s="200"/>
      <c r="E261" s="332"/>
      <c r="F261" s="316"/>
      <c r="G261" s="170"/>
      <c r="H261" s="170"/>
      <c r="I261" s="170"/>
      <c r="J261" s="170"/>
      <c r="K261" s="170"/>
      <c r="L261" s="171"/>
      <c r="M261" s="139"/>
      <c r="N261" s="202"/>
      <c r="O261" s="170"/>
      <c r="P261" s="170"/>
      <c r="Q261" s="170"/>
      <c r="R261" s="170"/>
      <c r="S261" s="170"/>
      <c r="T261" s="171"/>
      <c r="U261" s="139"/>
      <c r="V261" s="81"/>
      <c r="W261" s="170"/>
      <c r="X261" s="170"/>
      <c r="Y261" s="170"/>
      <c r="Z261" s="73"/>
      <c r="AA261" s="74"/>
      <c r="AB261" s="74"/>
      <c r="AC261" s="91"/>
      <c r="AD261" s="76"/>
    </row>
    <row r="262" spans="1:30" ht="16.5" customHeight="1" x14ac:dyDescent="0.3">
      <c r="A262" s="330">
        <v>257</v>
      </c>
      <c r="B262" s="288"/>
      <c r="C262" s="206"/>
      <c r="D262" s="204"/>
      <c r="E262" s="333"/>
      <c r="F262" s="317"/>
      <c r="G262" s="101"/>
      <c r="H262" s="101"/>
      <c r="I262" s="101"/>
      <c r="J262" s="101"/>
      <c r="K262" s="101"/>
      <c r="L262" s="184"/>
      <c r="M262" s="139"/>
      <c r="N262" s="184"/>
      <c r="O262" s="101"/>
      <c r="P262" s="101"/>
      <c r="Q262" s="101"/>
      <c r="R262" s="101"/>
      <c r="S262" s="101"/>
      <c r="T262" s="184"/>
      <c r="U262" s="139"/>
      <c r="V262" s="81"/>
      <c r="W262" s="101"/>
      <c r="X262" s="101"/>
      <c r="Y262" s="101"/>
      <c r="Z262" s="185"/>
      <c r="AA262" s="186"/>
      <c r="AB262" s="186"/>
      <c r="AC262" s="91"/>
      <c r="AD262" s="187"/>
    </row>
    <row r="263" spans="1:30" ht="16.5" customHeight="1" x14ac:dyDescent="0.3">
      <c r="A263" s="330">
        <v>258</v>
      </c>
      <c r="B263" s="290"/>
      <c r="C263" s="199"/>
      <c r="D263" s="200"/>
      <c r="E263" s="332"/>
      <c r="F263" s="316"/>
      <c r="G263" s="170"/>
      <c r="H263" s="170"/>
      <c r="I263" s="170"/>
      <c r="J263" s="170"/>
      <c r="K263" s="170"/>
      <c r="L263" s="171"/>
      <c r="M263" s="139"/>
      <c r="N263" s="202"/>
      <c r="O263" s="170"/>
      <c r="P263" s="170"/>
      <c r="Q263" s="170"/>
      <c r="R263" s="170"/>
      <c r="S263" s="170"/>
      <c r="T263" s="171"/>
      <c r="U263" s="139"/>
      <c r="V263" s="81"/>
      <c r="W263" s="170"/>
      <c r="X263" s="170"/>
      <c r="Y263" s="170"/>
      <c r="Z263" s="73"/>
      <c r="AA263" s="74"/>
      <c r="AB263" s="74"/>
      <c r="AC263" s="91"/>
      <c r="AD263" s="76"/>
    </row>
    <row r="264" spans="1:30" ht="16.5" customHeight="1" x14ac:dyDescent="0.3">
      <c r="A264" s="330">
        <v>259</v>
      </c>
      <c r="B264" s="290"/>
      <c r="C264" s="199"/>
      <c r="D264" s="200"/>
      <c r="E264" s="332"/>
      <c r="F264" s="316"/>
      <c r="G264" s="170"/>
      <c r="H264" s="170"/>
      <c r="I264" s="170"/>
      <c r="J264" s="170"/>
      <c r="K264" s="170"/>
      <c r="L264" s="171"/>
      <c r="M264" s="139"/>
      <c r="N264" s="202"/>
      <c r="O264" s="170"/>
      <c r="P264" s="170"/>
      <c r="Q264" s="170"/>
      <c r="R264" s="170"/>
      <c r="S264" s="170"/>
      <c r="T264" s="171"/>
      <c r="U264" s="139"/>
      <c r="V264" s="81"/>
      <c r="W264" s="170"/>
      <c r="X264" s="170"/>
      <c r="Y264" s="170"/>
      <c r="Z264" s="73"/>
      <c r="AA264" s="74"/>
      <c r="AB264" s="74"/>
      <c r="AC264" s="91"/>
      <c r="AD264" s="76"/>
    </row>
    <row r="265" spans="1:30" ht="16.5" customHeight="1" x14ac:dyDescent="0.3">
      <c r="A265" s="330">
        <v>260</v>
      </c>
      <c r="B265" s="290"/>
      <c r="C265" s="199"/>
      <c r="D265" s="200"/>
      <c r="E265" s="332"/>
      <c r="F265" s="316"/>
      <c r="G265" s="170"/>
      <c r="H265" s="170"/>
      <c r="I265" s="170"/>
      <c r="J265" s="170"/>
      <c r="K265" s="170"/>
      <c r="L265" s="171"/>
      <c r="M265" s="139"/>
      <c r="N265" s="202"/>
      <c r="O265" s="170"/>
      <c r="P265" s="170"/>
      <c r="Q265" s="170"/>
      <c r="R265" s="170"/>
      <c r="S265" s="170"/>
      <c r="T265" s="171"/>
      <c r="U265" s="171"/>
      <c r="V265" s="144"/>
      <c r="W265" s="209"/>
      <c r="X265" s="209"/>
      <c r="Y265" s="209"/>
      <c r="Z265" s="185"/>
      <c r="AA265" s="186"/>
      <c r="AB265" s="186"/>
      <c r="AC265" s="91"/>
      <c r="AD265" s="187"/>
    </row>
    <row r="266" spans="1:30" ht="16.5" customHeight="1" x14ac:dyDescent="0.3">
      <c r="A266" s="330">
        <v>261</v>
      </c>
      <c r="B266" s="290"/>
      <c r="C266" s="199"/>
      <c r="D266" s="200"/>
      <c r="E266" s="332"/>
      <c r="F266" s="316"/>
      <c r="G266" s="170"/>
      <c r="H266" s="170"/>
      <c r="I266" s="170"/>
      <c r="J266" s="170"/>
      <c r="K266" s="170"/>
      <c r="L266" s="171"/>
      <c r="M266" s="139"/>
      <c r="N266" s="202"/>
      <c r="O266" s="170"/>
      <c r="P266" s="170"/>
      <c r="Q266" s="170"/>
      <c r="R266" s="170"/>
      <c r="S266" s="170"/>
      <c r="T266" s="171"/>
      <c r="U266" s="139"/>
      <c r="V266" s="81"/>
      <c r="W266" s="170"/>
      <c r="X266" s="170"/>
      <c r="Y266" s="170"/>
      <c r="Z266" s="73"/>
      <c r="AA266" s="74"/>
      <c r="AB266" s="74"/>
      <c r="AC266" s="91"/>
      <c r="AD266" s="76"/>
    </row>
    <row r="267" spans="1:30" ht="16.5" customHeight="1" x14ac:dyDescent="0.3">
      <c r="A267" s="330">
        <v>262</v>
      </c>
      <c r="B267" s="290"/>
      <c r="C267" s="199"/>
      <c r="D267" s="200"/>
      <c r="E267" s="332"/>
      <c r="F267" s="316"/>
      <c r="G267" s="170"/>
      <c r="H267" s="170"/>
      <c r="I267" s="170"/>
      <c r="J267" s="170"/>
      <c r="K267" s="170"/>
      <c r="L267" s="171"/>
      <c r="M267" s="139"/>
      <c r="N267" s="202"/>
      <c r="O267" s="170"/>
      <c r="P267" s="170"/>
      <c r="Q267" s="170"/>
      <c r="R267" s="170"/>
      <c r="S267" s="170"/>
      <c r="T267" s="171"/>
      <c r="U267" s="139"/>
      <c r="V267" s="81"/>
      <c r="W267" s="170"/>
      <c r="X267" s="170"/>
      <c r="Y267" s="170"/>
      <c r="Z267" s="73"/>
      <c r="AA267" s="74"/>
      <c r="AB267" s="74"/>
      <c r="AC267" s="91"/>
      <c r="AD267" s="76"/>
    </row>
    <row r="268" spans="1:30" ht="16.5" customHeight="1" x14ac:dyDescent="0.3">
      <c r="A268" s="330">
        <v>263</v>
      </c>
      <c r="B268" s="288"/>
      <c r="C268" s="206"/>
      <c r="D268" s="204"/>
      <c r="E268" s="333"/>
      <c r="F268" s="317"/>
      <c r="G268" s="101"/>
      <c r="H268" s="101"/>
      <c r="I268" s="101"/>
      <c r="J268" s="101"/>
      <c r="K268" s="101"/>
      <c r="L268" s="184"/>
      <c r="M268" s="139"/>
      <c r="N268" s="184"/>
      <c r="O268" s="101"/>
      <c r="P268" s="101"/>
      <c r="Q268" s="101"/>
      <c r="R268" s="101"/>
      <c r="S268" s="101"/>
      <c r="T268" s="184"/>
      <c r="U268" s="139"/>
      <c r="V268" s="81"/>
      <c r="W268" s="101"/>
      <c r="X268" s="101"/>
      <c r="Y268" s="101"/>
      <c r="Z268" s="185"/>
      <c r="AA268" s="186"/>
      <c r="AB268" s="186"/>
      <c r="AC268" s="91"/>
      <c r="AD268" s="187"/>
    </row>
    <row r="269" spans="1:30" ht="16.5" customHeight="1" x14ac:dyDescent="0.3">
      <c r="A269" s="330">
        <v>264</v>
      </c>
      <c r="B269" s="288"/>
      <c r="C269" s="206"/>
      <c r="D269" s="204"/>
      <c r="E269" s="333"/>
      <c r="F269" s="317"/>
      <c r="G269" s="101"/>
      <c r="H269" s="101"/>
      <c r="I269" s="101"/>
      <c r="J269" s="101"/>
      <c r="K269" s="101"/>
      <c r="L269" s="184"/>
      <c r="M269" s="139"/>
      <c r="N269" s="184"/>
      <c r="O269" s="101"/>
      <c r="P269" s="101"/>
      <c r="Q269" s="101"/>
      <c r="R269" s="101"/>
      <c r="S269" s="101"/>
      <c r="T269" s="184"/>
      <c r="U269" s="139"/>
      <c r="V269" s="81"/>
      <c r="W269" s="101"/>
      <c r="X269" s="101"/>
      <c r="Y269" s="101"/>
      <c r="Z269" s="185"/>
      <c r="AA269" s="186"/>
      <c r="AB269" s="186"/>
      <c r="AC269" s="91"/>
      <c r="AD269" s="187"/>
    </row>
    <row r="270" spans="1:30" ht="16.5" customHeight="1" x14ac:dyDescent="0.3">
      <c r="A270" s="330">
        <v>265</v>
      </c>
      <c r="B270" s="290"/>
      <c r="C270" s="199"/>
      <c r="D270" s="200"/>
      <c r="E270" s="332"/>
      <c r="F270" s="316"/>
      <c r="G270" s="170"/>
      <c r="H270" s="170"/>
      <c r="I270" s="170"/>
      <c r="J270" s="170"/>
      <c r="K270" s="170"/>
      <c r="L270" s="171"/>
      <c r="M270" s="139"/>
      <c r="N270" s="202"/>
      <c r="O270" s="170"/>
      <c r="P270" s="170"/>
      <c r="Q270" s="170"/>
      <c r="R270" s="170"/>
      <c r="S270" s="170"/>
      <c r="T270" s="171"/>
      <c r="U270" s="139"/>
      <c r="V270" s="81"/>
      <c r="W270" s="170"/>
      <c r="X270" s="170"/>
      <c r="Y270" s="170"/>
      <c r="Z270" s="73"/>
      <c r="AA270" s="74"/>
      <c r="AB270" s="74"/>
      <c r="AC270" s="91"/>
      <c r="AD270" s="76"/>
    </row>
    <row r="271" spans="1:30" ht="16.5" customHeight="1" x14ac:dyDescent="0.3">
      <c r="A271" s="330">
        <v>266</v>
      </c>
      <c r="B271" s="288"/>
      <c r="C271" s="206"/>
      <c r="D271" s="204"/>
      <c r="E271" s="333"/>
      <c r="F271" s="317"/>
      <c r="G271" s="101"/>
      <c r="H271" s="101"/>
      <c r="I271" s="101"/>
      <c r="J271" s="101"/>
      <c r="K271" s="101"/>
      <c r="L271" s="184"/>
      <c r="M271" s="139"/>
      <c r="N271" s="184"/>
      <c r="O271" s="101"/>
      <c r="P271" s="101"/>
      <c r="Q271" s="101"/>
      <c r="R271" s="101"/>
      <c r="S271" s="101"/>
      <c r="T271" s="184"/>
      <c r="U271" s="139"/>
      <c r="V271" s="81"/>
      <c r="W271" s="101"/>
      <c r="X271" s="101"/>
      <c r="Y271" s="101"/>
      <c r="Z271" s="185"/>
      <c r="AA271" s="186"/>
      <c r="AB271" s="186"/>
      <c r="AC271" s="91"/>
      <c r="AD271" s="187"/>
    </row>
    <row r="272" spans="1:30" ht="16.5" customHeight="1" x14ac:dyDescent="0.3">
      <c r="A272" s="330">
        <v>267</v>
      </c>
      <c r="B272" s="290"/>
      <c r="C272" s="199"/>
      <c r="D272" s="200"/>
      <c r="E272" s="332"/>
      <c r="F272" s="316"/>
      <c r="G272" s="170"/>
      <c r="H272" s="170"/>
      <c r="I272" s="170"/>
      <c r="J272" s="170"/>
      <c r="K272" s="170"/>
      <c r="L272" s="171"/>
      <c r="M272" s="139"/>
      <c r="N272" s="202"/>
      <c r="O272" s="170"/>
      <c r="P272" s="170"/>
      <c r="Q272" s="170"/>
      <c r="R272" s="170"/>
      <c r="S272" s="170"/>
      <c r="T272" s="171"/>
      <c r="U272" s="139"/>
      <c r="V272" s="81"/>
      <c r="W272" s="170"/>
      <c r="X272" s="170"/>
      <c r="Y272" s="170"/>
      <c r="Z272" s="73"/>
      <c r="AA272" s="74"/>
      <c r="AB272" s="74"/>
      <c r="AC272" s="91"/>
      <c r="AD272" s="76"/>
    </row>
    <row r="273" spans="1:30" ht="16.5" customHeight="1" x14ac:dyDescent="0.3">
      <c r="A273" s="330">
        <v>268</v>
      </c>
      <c r="B273" s="290"/>
      <c r="C273" s="199"/>
      <c r="D273" s="200"/>
      <c r="E273" s="332"/>
      <c r="F273" s="316"/>
      <c r="G273" s="170"/>
      <c r="H273" s="170"/>
      <c r="I273" s="170"/>
      <c r="J273" s="170"/>
      <c r="K273" s="170"/>
      <c r="L273" s="171"/>
      <c r="M273" s="139"/>
      <c r="N273" s="202"/>
      <c r="O273" s="170"/>
      <c r="P273" s="170"/>
      <c r="Q273" s="170"/>
      <c r="R273" s="170"/>
      <c r="S273" s="170"/>
      <c r="T273" s="171"/>
      <c r="U273" s="139"/>
      <c r="V273" s="81"/>
      <c r="W273" s="170"/>
      <c r="X273" s="170"/>
      <c r="Y273" s="170"/>
      <c r="Z273" s="73"/>
      <c r="AA273" s="74"/>
      <c r="AB273" s="74"/>
      <c r="AC273" s="91"/>
      <c r="AD273" s="76"/>
    </row>
    <row r="274" spans="1:30" ht="16.5" customHeight="1" x14ac:dyDescent="0.3">
      <c r="A274" s="330">
        <v>269</v>
      </c>
      <c r="B274" s="290"/>
      <c r="C274" s="199"/>
      <c r="D274" s="200"/>
      <c r="E274" s="332"/>
      <c r="F274" s="316"/>
      <c r="G274" s="170"/>
      <c r="H274" s="170"/>
      <c r="I274" s="170"/>
      <c r="J274" s="170"/>
      <c r="K274" s="170"/>
      <c r="L274" s="171"/>
      <c r="M274" s="216"/>
      <c r="N274" s="215"/>
      <c r="O274" s="170"/>
      <c r="P274" s="170"/>
      <c r="Q274" s="170"/>
      <c r="R274" s="170"/>
      <c r="S274" s="170"/>
      <c r="T274" s="171"/>
      <c r="U274" s="139"/>
      <c r="V274" s="81"/>
      <c r="W274" s="205"/>
      <c r="X274" s="170"/>
      <c r="Y274" s="170"/>
      <c r="Z274" s="73"/>
      <c r="AA274" s="74"/>
      <c r="AB274" s="74"/>
      <c r="AC274" s="91"/>
      <c r="AD274" s="76"/>
    </row>
    <row r="275" spans="1:30" ht="16.5" customHeight="1" x14ac:dyDescent="0.3">
      <c r="A275" s="330">
        <v>270</v>
      </c>
      <c r="B275" s="290"/>
      <c r="C275" s="199"/>
      <c r="D275" s="200"/>
      <c r="E275" s="332"/>
      <c r="F275" s="316"/>
      <c r="G275" s="170"/>
      <c r="H275" s="170"/>
      <c r="I275" s="170"/>
      <c r="J275" s="170"/>
      <c r="K275" s="170"/>
      <c r="L275" s="171"/>
      <c r="M275" s="139"/>
      <c r="N275" s="202"/>
      <c r="O275" s="170"/>
      <c r="P275" s="170"/>
      <c r="Q275" s="170"/>
      <c r="R275" s="170"/>
      <c r="S275" s="170"/>
      <c r="T275" s="171"/>
      <c r="U275" s="208"/>
      <c r="V275" s="144"/>
      <c r="W275" s="209"/>
      <c r="X275" s="209"/>
      <c r="Y275" s="209"/>
      <c r="Z275" s="185"/>
      <c r="AA275" s="186"/>
      <c r="AB275" s="186"/>
      <c r="AC275" s="91"/>
      <c r="AD275" s="187"/>
    </row>
    <row r="276" spans="1:30" ht="16.5" customHeight="1" x14ac:dyDescent="0.3">
      <c r="A276" s="330">
        <v>271</v>
      </c>
      <c r="B276" s="290"/>
      <c r="C276" s="199"/>
      <c r="D276" s="200"/>
      <c r="E276" s="332"/>
      <c r="F276" s="316"/>
      <c r="G276" s="170"/>
      <c r="H276" s="170"/>
      <c r="I276" s="170"/>
      <c r="J276" s="170"/>
      <c r="K276" s="170"/>
      <c r="L276" s="171"/>
      <c r="M276" s="139"/>
      <c r="N276" s="202"/>
      <c r="O276" s="170"/>
      <c r="P276" s="170"/>
      <c r="Q276" s="170"/>
      <c r="R276" s="170"/>
      <c r="S276" s="170"/>
      <c r="T276" s="171"/>
      <c r="U276" s="139"/>
      <c r="V276" s="81"/>
      <c r="W276" s="170"/>
      <c r="X276" s="170"/>
      <c r="Y276" s="170"/>
      <c r="Z276" s="73"/>
      <c r="AA276" s="74"/>
      <c r="AB276" s="74"/>
      <c r="AC276" s="91"/>
      <c r="AD276" s="76"/>
    </row>
    <row r="277" spans="1:30" ht="16.5" customHeight="1" x14ac:dyDescent="0.3">
      <c r="A277" s="330">
        <v>272</v>
      </c>
      <c r="B277" s="290"/>
      <c r="C277" s="199"/>
      <c r="D277" s="200"/>
      <c r="E277" s="332"/>
      <c r="F277" s="316"/>
      <c r="G277" s="170"/>
      <c r="H277" s="170"/>
      <c r="I277" s="170"/>
      <c r="J277" s="170"/>
      <c r="K277" s="170"/>
      <c r="L277" s="171"/>
      <c r="M277" s="139"/>
      <c r="N277" s="202"/>
      <c r="O277" s="170"/>
      <c r="P277" s="170"/>
      <c r="Q277" s="170"/>
      <c r="R277" s="170"/>
      <c r="S277" s="170"/>
      <c r="T277" s="171"/>
      <c r="U277" s="139"/>
      <c r="V277" s="81"/>
      <c r="W277" s="170"/>
      <c r="X277" s="170"/>
      <c r="Y277" s="170"/>
      <c r="Z277" s="73"/>
      <c r="AA277" s="74"/>
      <c r="AB277" s="74"/>
      <c r="AC277" s="91"/>
      <c r="AD277" s="76"/>
    </row>
    <row r="278" spans="1:30" ht="16.5" customHeight="1" x14ac:dyDescent="0.3">
      <c r="A278" s="330">
        <v>273</v>
      </c>
      <c r="B278" s="288"/>
      <c r="C278" s="206"/>
      <c r="D278" s="204"/>
      <c r="E278" s="333"/>
      <c r="F278" s="317"/>
      <c r="G278" s="101"/>
      <c r="H278" s="101"/>
      <c r="I278" s="101"/>
      <c r="J278" s="101"/>
      <c r="K278" s="101"/>
      <c r="L278" s="184"/>
      <c r="M278" s="139"/>
      <c r="N278" s="184"/>
      <c r="O278" s="101"/>
      <c r="P278" s="101"/>
      <c r="Q278" s="101"/>
      <c r="R278" s="101"/>
      <c r="S278" s="101"/>
      <c r="T278" s="184"/>
      <c r="U278" s="139"/>
      <c r="V278" s="81"/>
      <c r="W278" s="101"/>
      <c r="X278" s="101"/>
      <c r="Y278" s="101"/>
      <c r="Z278" s="185"/>
      <c r="AA278" s="186"/>
      <c r="AB278" s="186"/>
      <c r="AC278" s="91"/>
      <c r="AD278" s="187"/>
    </row>
    <row r="279" spans="1:30" ht="16.5" customHeight="1" x14ac:dyDescent="0.3">
      <c r="A279" s="330">
        <v>274</v>
      </c>
      <c r="B279" s="290"/>
      <c r="C279" s="199"/>
      <c r="D279" s="200"/>
      <c r="E279" s="332"/>
      <c r="F279" s="316"/>
      <c r="G279" s="170"/>
      <c r="H279" s="170"/>
      <c r="I279" s="170"/>
      <c r="J279" s="170"/>
      <c r="K279" s="170"/>
      <c r="L279" s="171"/>
      <c r="M279" s="139"/>
      <c r="N279" s="202"/>
      <c r="O279" s="170"/>
      <c r="P279" s="170"/>
      <c r="Q279" s="170"/>
      <c r="R279" s="170"/>
      <c r="S279" s="170"/>
      <c r="T279" s="171"/>
      <c r="U279" s="208"/>
      <c r="V279" s="144"/>
      <c r="W279" s="209"/>
      <c r="X279" s="209"/>
      <c r="Y279" s="209"/>
      <c r="Z279" s="185"/>
      <c r="AA279" s="186"/>
      <c r="AB279" s="186"/>
      <c r="AC279" s="91"/>
      <c r="AD279" s="187"/>
    </row>
    <row r="280" spans="1:30" ht="16.5" customHeight="1" x14ac:dyDescent="0.3">
      <c r="A280" s="330">
        <v>275</v>
      </c>
      <c r="B280" s="288"/>
      <c r="C280" s="206"/>
      <c r="D280" s="204"/>
      <c r="E280" s="333"/>
      <c r="F280" s="317"/>
      <c r="G280" s="101"/>
      <c r="H280" s="101"/>
      <c r="I280" s="101"/>
      <c r="J280" s="101"/>
      <c r="K280" s="101"/>
      <c r="L280" s="184"/>
      <c r="M280" s="139"/>
      <c r="N280" s="184"/>
      <c r="O280" s="101"/>
      <c r="P280" s="101"/>
      <c r="Q280" s="101"/>
      <c r="R280" s="101"/>
      <c r="S280" s="101"/>
      <c r="T280" s="184"/>
      <c r="U280" s="139"/>
      <c r="V280" s="81"/>
      <c r="W280" s="101"/>
      <c r="X280" s="101"/>
      <c r="Y280" s="101"/>
      <c r="Z280" s="185"/>
      <c r="AA280" s="186"/>
      <c r="AB280" s="186"/>
      <c r="AC280" s="91"/>
      <c r="AD280" s="187"/>
    </row>
    <row r="281" spans="1:30" ht="16.5" customHeight="1" x14ac:dyDescent="0.3">
      <c r="A281" s="330">
        <v>276</v>
      </c>
      <c r="B281" s="288"/>
      <c r="C281" s="206"/>
      <c r="D281" s="204"/>
      <c r="E281" s="333"/>
      <c r="F281" s="317"/>
      <c r="G281" s="101"/>
      <c r="H281" s="101"/>
      <c r="I281" s="101"/>
      <c r="J281" s="101"/>
      <c r="K281" s="101"/>
      <c r="L281" s="184"/>
      <c r="M281" s="139"/>
      <c r="N281" s="184"/>
      <c r="O281" s="101"/>
      <c r="P281" s="101"/>
      <c r="Q281" s="101"/>
      <c r="R281" s="101"/>
      <c r="S281" s="101"/>
      <c r="T281" s="184"/>
      <c r="U281" s="139"/>
      <c r="V281" s="81"/>
      <c r="W281" s="101"/>
      <c r="X281" s="101"/>
      <c r="Y281" s="101"/>
      <c r="Z281" s="185"/>
      <c r="AA281" s="186"/>
      <c r="AB281" s="186"/>
      <c r="AC281" s="91"/>
      <c r="AD281" s="187"/>
    </row>
    <row r="282" spans="1:30" ht="16.5" customHeight="1" x14ac:dyDescent="0.3">
      <c r="A282" s="330">
        <v>277</v>
      </c>
      <c r="B282" s="288"/>
      <c r="C282" s="206"/>
      <c r="D282" s="204"/>
      <c r="E282" s="333"/>
      <c r="F282" s="317"/>
      <c r="G282" s="101"/>
      <c r="H282" s="101"/>
      <c r="I282" s="101"/>
      <c r="J282" s="101"/>
      <c r="K282" s="101"/>
      <c r="L282" s="184"/>
      <c r="M282" s="139"/>
      <c r="N282" s="184"/>
      <c r="O282" s="101"/>
      <c r="P282" s="101"/>
      <c r="Q282" s="101"/>
      <c r="R282" s="101"/>
      <c r="S282" s="101"/>
      <c r="T282" s="184"/>
      <c r="U282" s="139"/>
      <c r="V282" s="81"/>
      <c r="W282" s="101"/>
      <c r="X282" s="101"/>
      <c r="Y282" s="101"/>
      <c r="Z282" s="185"/>
      <c r="AA282" s="186"/>
      <c r="AB282" s="186"/>
      <c r="AC282" s="91"/>
      <c r="AD282" s="187"/>
    </row>
    <row r="283" spans="1:30" ht="16.5" customHeight="1" x14ac:dyDescent="0.3">
      <c r="A283" s="330">
        <v>278</v>
      </c>
      <c r="B283" s="288"/>
      <c r="C283" s="206"/>
      <c r="D283" s="204"/>
      <c r="E283" s="333"/>
      <c r="F283" s="317"/>
      <c r="G283" s="101"/>
      <c r="H283" s="101"/>
      <c r="I283" s="101"/>
      <c r="J283" s="101"/>
      <c r="K283" s="101"/>
      <c r="L283" s="184"/>
      <c r="M283" s="139"/>
      <c r="N283" s="184"/>
      <c r="O283" s="101"/>
      <c r="P283" s="101"/>
      <c r="Q283" s="101"/>
      <c r="R283" s="101"/>
      <c r="S283" s="101"/>
      <c r="T283" s="184"/>
      <c r="U283" s="139"/>
      <c r="V283" s="81"/>
      <c r="W283" s="101"/>
      <c r="X283" s="101"/>
      <c r="Y283" s="101"/>
      <c r="Z283" s="185"/>
      <c r="AA283" s="186"/>
      <c r="AB283" s="186"/>
      <c r="AC283" s="91"/>
      <c r="AD283" s="187"/>
    </row>
    <row r="284" spans="1:30" ht="16.5" customHeight="1" x14ac:dyDescent="0.3">
      <c r="A284" s="330">
        <v>279</v>
      </c>
      <c r="B284" s="288"/>
      <c r="C284" s="206"/>
      <c r="D284" s="204"/>
      <c r="E284" s="333"/>
      <c r="F284" s="317"/>
      <c r="G284" s="101"/>
      <c r="H284" s="101"/>
      <c r="I284" s="101"/>
      <c r="J284" s="101"/>
      <c r="K284" s="101"/>
      <c r="L284" s="184"/>
      <c r="M284" s="139"/>
      <c r="N284" s="184"/>
      <c r="O284" s="101"/>
      <c r="P284" s="101"/>
      <c r="Q284" s="101"/>
      <c r="R284" s="101"/>
      <c r="S284" s="101"/>
      <c r="T284" s="184"/>
      <c r="U284" s="139"/>
      <c r="V284" s="81"/>
      <c r="W284" s="101"/>
      <c r="X284" s="101"/>
      <c r="Y284" s="101"/>
      <c r="Z284" s="185"/>
      <c r="AA284" s="186"/>
      <c r="AB284" s="186"/>
      <c r="AC284" s="91"/>
      <c r="AD284" s="187"/>
    </row>
    <row r="285" spans="1:30" ht="16.5" customHeight="1" x14ac:dyDescent="0.3">
      <c r="A285" s="330">
        <v>280</v>
      </c>
      <c r="B285" s="288"/>
      <c r="C285" s="206"/>
      <c r="D285" s="204"/>
      <c r="E285" s="333"/>
      <c r="F285" s="317"/>
      <c r="G285" s="101"/>
      <c r="H285" s="101"/>
      <c r="I285" s="101"/>
      <c r="J285" s="101"/>
      <c r="K285" s="101"/>
      <c r="L285" s="184"/>
      <c r="M285" s="139"/>
      <c r="N285" s="184"/>
      <c r="O285" s="101"/>
      <c r="P285" s="101"/>
      <c r="Q285" s="101"/>
      <c r="R285" s="101"/>
      <c r="S285" s="101"/>
      <c r="T285" s="184"/>
      <c r="U285" s="139"/>
      <c r="V285" s="81"/>
      <c r="W285" s="101"/>
      <c r="X285" s="101"/>
      <c r="Y285" s="101"/>
      <c r="Z285" s="185"/>
      <c r="AA285" s="186"/>
      <c r="AB285" s="186"/>
      <c r="AC285" s="91"/>
      <c r="AD285" s="187"/>
    </row>
    <row r="286" spans="1:30" ht="16.5" customHeight="1" x14ac:dyDescent="0.3">
      <c r="A286" s="330">
        <v>281</v>
      </c>
      <c r="B286" s="290"/>
      <c r="C286" s="199"/>
      <c r="D286" s="200"/>
      <c r="E286" s="332"/>
      <c r="F286" s="316"/>
      <c r="G286" s="170"/>
      <c r="H286" s="170"/>
      <c r="I286" s="170"/>
      <c r="J286" s="170"/>
      <c r="K286" s="170"/>
      <c r="L286" s="171"/>
      <c r="M286" s="139"/>
      <c r="N286" s="202"/>
      <c r="O286" s="170"/>
      <c r="P286" s="170"/>
      <c r="Q286" s="170"/>
      <c r="R286" s="205"/>
      <c r="S286" s="170"/>
      <c r="T286" s="171"/>
      <c r="U286" s="139"/>
      <c r="V286" s="81"/>
      <c r="W286" s="170"/>
      <c r="X286" s="170"/>
      <c r="Y286" s="170"/>
      <c r="Z286" s="73"/>
      <c r="AA286" s="74"/>
      <c r="AB286" s="74"/>
      <c r="AC286" s="91"/>
      <c r="AD286" s="76"/>
    </row>
    <row r="287" spans="1:30" ht="16.5" customHeight="1" x14ac:dyDescent="0.3">
      <c r="A287" s="330">
        <v>282</v>
      </c>
      <c r="B287" s="180"/>
      <c r="C287" s="182"/>
      <c r="D287" s="182"/>
      <c r="E287" s="295"/>
      <c r="F287" s="318"/>
      <c r="G287" s="23"/>
      <c r="H287" s="23"/>
      <c r="I287" s="23"/>
      <c r="J287" s="158"/>
      <c r="K287" s="23"/>
      <c r="L287" s="25"/>
      <c r="M287" s="45"/>
      <c r="N287" s="157"/>
      <c r="O287" s="23"/>
      <c r="P287" s="23"/>
      <c r="Q287" s="23"/>
      <c r="R287" s="23"/>
      <c r="S287" s="23"/>
      <c r="T287" s="25"/>
      <c r="U287" s="45"/>
      <c r="V287" s="46"/>
      <c r="W287" s="23"/>
      <c r="X287" s="23"/>
      <c r="Y287" s="23"/>
      <c r="Z287" s="32"/>
      <c r="AA287" s="33"/>
      <c r="AB287" s="33"/>
      <c r="AC287" s="91"/>
      <c r="AD287" s="34"/>
    </row>
    <row r="288" spans="1:30" ht="16.5" customHeight="1" x14ac:dyDescent="0.3">
      <c r="A288" s="330">
        <v>283</v>
      </c>
      <c r="B288" s="180"/>
      <c r="C288" s="182"/>
      <c r="D288" s="182"/>
      <c r="E288" s="295"/>
      <c r="F288" s="318"/>
      <c r="G288" s="23"/>
      <c r="H288" s="23"/>
      <c r="I288" s="23"/>
      <c r="J288" s="158"/>
      <c r="K288" s="23"/>
      <c r="L288" s="25"/>
      <c r="M288" s="45"/>
      <c r="N288" s="157"/>
      <c r="O288" s="23"/>
      <c r="P288" s="23"/>
      <c r="Q288" s="23"/>
      <c r="R288" s="23"/>
      <c r="S288" s="23"/>
      <c r="T288" s="25"/>
      <c r="U288" s="45"/>
      <c r="V288" s="46"/>
      <c r="W288" s="23"/>
      <c r="X288" s="23"/>
      <c r="Y288" s="23"/>
      <c r="Z288" s="32"/>
      <c r="AA288" s="33"/>
      <c r="AB288" s="33"/>
      <c r="AC288" s="91"/>
      <c r="AD288" s="34"/>
    </row>
    <row r="289" spans="1:30" ht="16.5" customHeight="1" x14ac:dyDescent="0.3">
      <c r="A289" s="330">
        <v>284</v>
      </c>
      <c r="B289" s="180"/>
      <c r="C289" s="182"/>
      <c r="D289" s="182"/>
      <c r="E289" s="295"/>
      <c r="F289" s="318"/>
      <c r="G289" s="23"/>
      <c r="H289" s="23"/>
      <c r="I289" s="23"/>
      <c r="J289" s="158"/>
      <c r="K289" s="23"/>
      <c r="L289" s="25"/>
      <c r="M289" s="45"/>
      <c r="N289" s="157"/>
      <c r="O289" s="23"/>
      <c r="P289" s="23"/>
      <c r="Q289" s="23"/>
      <c r="R289" s="23"/>
      <c r="S289" s="23"/>
      <c r="T289" s="25"/>
      <c r="U289" s="45"/>
      <c r="V289" s="46"/>
      <c r="W289" s="23"/>
      <c r="X289" s="23"/>
      <c r="Y289" s="23"/>
      <c r="Z289" s="32"/>
      <c r="AA289" s="33"/>
      <c r="AB289" s="33"/>
      <c r="AC289" s="91"/>
      <c r="AD289" s="34"/>
    </row>
    <row r="290" spans="1:30" ht="16.5" customHeight="1" x14ac:dyDescent="0.3">
      <c r="A290" s="330">
        <v>285</v>
      </c>
      <c r="B290" s="180"/>
      <c r="C290" s="182"/>
      <c r="D290" s="182"/>
      <c r="E290" s="295"/>
      <c r="F290" s="318"/>
      <c r="G290" s="23"/>
      <c r="H290" s="23"/>
      <c r="I290" s="23"/>
      <c r="J290" s="158"/>
      <c r="K290" s="23"/>
      <c r="L290" s="25"/>
      <c r="M290" s="45"/>
      <c r="N290" s="157"/>
      <c r="O290" s="23"/>
      <c r="P290" s="23"/>
      <c r="Q290" s="23"/>
      <c r="R290" s="23"/>
      <c r="S290" s="23"/>
      <c r="T290" s="25"/>
      <c r="U290" s="45"/>
      <c r="V290" s="46"/>
      <c r="W290" s="23"/>
      <c r="X290" s="23"/>
      <c r="Y290" s="23"/>
      <c r="Z290" s="32"/>
      <c r="AA290" s="33"/>
      <c r="AB290" s="33"/>
      <c r="AC290" s="91"/>
      <c r="AD290" s="34"/>
    </row>
    <row r="291" spans="1:30" ht="16.5" customHeight="1" x14ac:dyDescent="0.3">
      <c r="A291" s="330">
        <v>286</v>
      </c>
      <c r="B291" s="180"/>
      <c r="C291" s="182"/>
      <c r="D291" s="182"/>
      <c r="E291" s="295"/>
      <c r="F291" s="318"/>
      <c r="G291" s="23"/>
      <c r="H291" s="23"/>
      <c r="I291" s="23"/>
      <c r="J291" s="23"/>
      <c r="K291" s="23"/>
      <c r="L291" s="25"/>
      <c r="M291" s="45"/>
      <c r="N291" s="157"/>
      <c r="O291" s="23"/>
      <c r="P291" s="23"/>
      <c r="Q291" s="23"/>
      <c r="R291" s="23"/>
      <c r="S291" s="23"/>
      <c r="T291" s="25"/>
      <c r="U291" s="45"/>
      <c r="V291" s="46"/>
      <c r="W291" s="23"/>
      <c r="X291" s="23"/>
      <c r="Y291" s="23"/>
      <c r="Z291" s="32"/>
      <c r="AA291" s="33"/>
      <c r="AB291" s="33"/>
      <c r="AC291" s="91"/>
      <c r="AD291" s="34"/>
    </row>
    <row r="292" spans="1:30" ht="16.5" customHeight="1" x14ac:dyDescent="0.3">
      <c r="A292" s="330">
        <v>287</v>
      </c>
      <c r="B292" s="180"/>
      <c r="C292" s="3"/>
      <c r="D292" s="3"/>
      <c r="E292" s="246"/>
      <c r="F292" s="318"/>
      <c r="G292" s="158"/>
      <c r="H292" s="23"/>
      <c r="I292" s="23"/>
      <c r="J292" s="23"/>
      <c r="K292" s="23"/>
      <c r="L292" s="157"/>
      <c r="M292" s="45"/>
      <c r="N292" s="157"/>
      <c r="O292" s="23"/>
      <c r="P292" s="23"/>
      <c r="Q292" s="23"/>
      <c r="R292" s="23"/>
      <c r="S292" s="23"/>
      <c r="T292" s="159"/>
      <c r="U292" s="96"/>
      <c r="V292" s="96"/>
      <c r="W292" s="160"/>
      <c r="X292" s="158"/>
      <c r="Y292" s="23"/>
      <c r="Z292" s="32"/>
      <c r="AA292" s="33"/>
      <c r="AB292" s="33"/>
      <c r="AC292" s="91"/>
      <c r="AD292" s="34"/>
    </row>
    <row r="293" spans="1:30" ht="16.5" customHeight="1" x14ac:dyDescent="0.3">
      <c r="A293" s="330">
        <v>288</v>
      </c>
      <c r="B293" s="180"/>
      <c r="C293" s="161"/>
      <c r="D293" s="324"/>
      <c r="E293" s="335"/>
      <c r="F293" s="318"/>
      <c r="G293" s="23"/>
      <c r="H293" s="23"/>
      <c r="I293" s="23"/>
      <c r="J293" s="23"/>
      <c r="K293" s="23"/>
      <c r="L293" s="157"/>
      <c r="M293" s="45"/>
      <c r="N293" s="157"/>
      <c r="O293" s="23"/>
      <c r="P293" s="23"/>
      <c r="Q293" s="23"/>
      <c r="R293" s="23"/>
      <c r="S293" s="23"/>
      <c r="T293" s="159"/>
      <c r="U293" s="96"/>
      <c r="V293" s="96"/>
      <c r="W293" s="160"/>
      <c r="X293" s="158"/>
      <c r="Y293" s="23"/>
      <c r="Z293" s="32"/>
      <c r="AA293" s="33"/>
      <c r="AB293" s="33"/>
      <c r="AC293" s="91"/>
      <c r="AD293" s="34"/>
    </row>
    <row r="294" spans="1:30" ht="16.5" customHeight="1" x14ac:dyDescent="0.3">
      <c r="A294" s="330">
        <v>289</v>
      </c>
      <c r="B294" s="180"/>
      <c r="C294" s="161"/>
      <c r="D294" s="3"/>
      <c r="E294" s="246"/>
      <c r="F294" s="318"/>
      <c r="G294" s="23"/>
      <c r="H294" s="23"/>
      <c r="I294" s="23"/>
      <c r="J294" s="23"/>
      <c r="K294" s="23"/>
      <c r="L294" s="25"/>
      <c r="M294" s="45"/>
      <c r="N294" s="157"/>
      <c r="O294" s="23"/>
      <c r="P294" s="23"/>
      <c r="Q294" s="23"/>
      <c r="R294" s="23"/>
      <c r="S294" s="23"/>
      <c r="T294" s="159"/>
      <c r="U294" s="96"/>
      <c r="V294" s="96"/>
      <c r="W294" s="160"/>
      <c r="X294" s="23"/>
      <c r="Y294" s="23"/>
      <c r="Z294" s="32"/>
      <c r="AA294" s="33"/>
      <c r="AB294" s="33"/>
      <c r="AC294" s="91"/>
      <c r="AD294" s="34"/>
    </row>
    <row r="295" spans="1:30" ht="16.5" customHeight="1" x14ac:dyDescent="0.3">
      <c r="A295" s="330">
        <v>290</v>
      </c>
      <c r="B295" s="180"/>
      <c r="C295" s="161"/>
      <c r="D295" s="153"/>
      <c r="E295" s="296"/>
      <c r="F295" s="319"/>
      <c r="G295" s="162"/>
      <c r="H295" s="162"/>
      <c r="I295" s="162"/>
      <c r="J295" s="162"/>
      <c r="K295" s="162"/>
      <c r="L295" s="163"/>
      <c r="M295" s="148"/>
      <c r="N295" s="163"/>
      <c r="O295" s="162"/>
      <c r="P295" s="162"/>
      <c r="Q295" s="162"/>
      <c r="R295" s="162"/>
      <c r="S295" s="162"/>
      <c r="T295" s="164"/>
      <c r="U295" s="165"/>
      <c r="V295" s="165"/>
      <c r="W295" s="166"/>
      <c r="X295" s="162"/>
      <c r="Y295" s="162"/>
      <c r="Z295" s="167"/>
      <c r="AA295" s="168"/>
      <c r="AB295" s="168"/>
      <c r="AC295" s="91"/>
      <c r="AD295" s="169"/>
    </row>
    <row r="296" spans="1:30" ht="16.5" customHeight="1" x14ac:dyDescent="0.3">
      <c r="A296" s="330">
        <v>291</v>
      </c>
      <c r="B296" s="180"/>
      <c r="C296" s="161"/>
      <c r="D296" s="182"/>
      <c r="E296" s="295"/>
      <c r="F296" s="319"/>
      <c r="G296" s="162"/>
      <c r="H296" s="162"/>
      <c r="I296" s="162"/>
      <c r="J296" s="162"/>
      <c r="K296" s="162"/>
      <c r="L296" s="163"/>
      <c r="M296" s="148"/>
      <c r="N296" s="163"/>
      <c r="O296" s="162"/>
      <c r="P296" s="162"/>
      <c r="Q296" s="162"/>
      <c r="R296" s="162"/>
      <c r="S296" s="162"/>
      <c r="T296" s="164"/>
      <c r="U296" s="165"/>
      <c r="V296" s="165"/>
      <c r="W296" s="166"/>
      <c r="X296" s="162"/>
      <c r="Y296" s="162"/>
      <c r="Z296" s="167"/>
      <c r="AA296" s="168"/>
      <c r="AB296" s="168"/>
      <c r="AC296" s="91"/>
      <c r="AD296" s="169"/>
    </row>
    <row r="297" spans="1:30" ht="16.5" customHeight="1" x14ac:dyDescent="0.3">
      <c r="A297" s="330">
        <v>292</v>
      </c>
      <c r="B297" s="180"/>
      <c r="C297" s="161"/>
      <c r="D297" s="3"/>
      <c r="E297" s="246"/>
      <c r="F297" s="318"/>
      <c r="G297" s="170"/>
      <c r="H297" s="23"/>
      <c r="I297" s="23"/>
      <c r="J297" s="23"/>
      <c r="K297" s="23"/>
      <c r="L297" s="25"/>
      <c r="M297" s="45"/>
      <c r="N297" s="157"/>
      <c r="O297" s="23"/>
      <c r="P297" s="23"/>
      <c r="Q297" s="23"/>
      <c r="R297" s="170"/>
      <c r="S297" s="23"/>
      <c r="T297" s="171"/>
      <c r="U297" s="139"/>
      <c r="V297" s="46"/>
      <c r="W297" s="23"/>
      <c r="X297" s="23"/>
      <c r="Y297" s="23"/>
      <c r="Z297" s="32"/>
      <c r="AA297" s="33"/>
      <c r="AB297" s="33"/>
      <c r="AC297" s="91"/>
      <c r="AD297" s="34"/>
    </row>
    <row r="298" spans="1:30" ht="16.5" customHeight="1" x14ac:dyDescent="0.3">
      <c r="A298" s="330">
        <v>293</v>
      </c>
      <c r="B298" s="180"/>
      <c r="C298" s="161"/>
      <c r="D298" s="174"/>
      <c r="E298" s="300"/>
      <c r="F298" s="320"/>
      <c r="G298" s="170"/>
      <c r="H298" s="170"/>
      <c r="I298" s="170"/>
      <c r="J298" s="170"/>
      <c r="K298" s="170"/>
      <c r="L298" s="171"/>
      <c r="M298" s="139"/>
      <c r="N298" s="172"/>
      <c r="O298" s="170"/>
      <c r="P298" s="170"/>
      <c r="Q298" s="170"/>
      <c r="R298" s="170"/>
      <c r="S298" s="170"/>
      <c r="T298" s="171"/>
      <c r="U298" s="139"/>
      <c r="V298" s="81"/>
      <c r="W298" s="170"/>
      <c r="X298" s="170"/>
      <c r="Y298" s="170"/>
      <c r="Z298" s="73"/>
      <c r="AA298" s="74"/>
      <c r="AB298" s="74"/>
      <c r="AC298" s="91"/>
      <c r="AD298" s="76"/>
    </row>
    <row r="299" spans="1:30" ht="16.5" customHeight="1" x14ac:dyDescent="0.3">
      <c r="A299" s="330">
        <v>294</v>
      </c>
      <c r="B299" s="180"/>
      <c r="C299" s="161"/>
      <c r="D299" s="3"/>
      <c r="E299" s="246"/>
      <c r="F299" s="318"/>
      <c r="G299" s="23"/>
      <c r="H299" s="23"/>
      <c r="I299" s="23"/>
      <c r="J299" s="173"/>
      <c r="K299" s="23"/>
      <c r="L299" s="25"/>
      <c r="M299" s="45"/>
      <c r="N299" s="157"/>
      <c r="O299" s="23"/>
      <c r="P299" s="23"/>
      <c r="Q299" s="23"/>
      <c r="R299" s="23"/>
      <c r="S299" s="23"/>
      <c r="T299" s="25"/>
      <c r="U299" s="45"/>
      <c r="V299" s="46"/>
      <c r="W299" s="23"/>
      <c r="X299" s="23"/>
      <c r="Y299" s="23"/>
      <c r="Z299" s="32"/>
      <c r="AA299" s="33"/>
      <c r="AB299" s="33"/>
      <c r="AC299" s="91"/>
      <c r="AD299" s="34"/>
    </row>
    <row r="300" spans="1:30" ht="16.5" customHeight="1" x14ac:dyDescent="0.3">
      <c r="A300" s="330">
        <v>295</v>
      </c>
      <c r="B300" s="180"/>
      <c r="C300" s="161"/>
      <c r="D300" s="3"/>
      <c r="E300" s="246"/>
      <c r="F300" s="318"/>
      <c r="G300" s="23"/>
      <c r="H300" s="23"/>
      <c r="I300" s="23"/>
      <c r="J300" s="23"/>
      <c r="K300" s="23"/>
      <c r="L300" s="25"/>
      <c r="M300" s="45"/>
      <c r="N300" s="157"/>
      <c r="O300" s="23"/>
      <c r="P300" s="23"/>
      <c r="Q300" s="23"/>
      <c r="R300" s="23"/>
      <c r="S300" s="23"/>
      <c r="T300" s="25"/>
      <c r="U300" s="45"/>
      <c r="V300" s="46"/>
      <c r="W300" s="23"/>
      <c r="X300" s="23"/>
      <c r="Y300" s="23"/>
      <c r="Z300" s="32"/>
      <c r="AA300" s="33"/>
      <c r="AB300" s="33"/>
      <c r="AC300" s="91"/>
      <c r="AD300" s="34"/>
    </row>
    <row r="301" spans="1:30" ht="16.5" customHeight="1" x14ac:dyDescent="0.3">
      <c r="A301" s="330">
        <v>296</v>
      </c>
      <c r="B301" s="180"/>
      <c r="C301" s="161"/>
      <c r="D301" s="3"/>
      <c r="E301" s="246"/>
      <c r="F301" s="318"/>
      <c r="G301" s="23"/>
      <c r="H301" s="23"/>
      <c r="I301" s="23"/>
      <c r="J301" s="23"/>
      <c r="K301" s="23"/>
      <c r="L301" s="25"/>
      <c r="M301" s="45"/>
      <c r="N301" s="157"/>
      <c r="O301" s="23"/>
      <c r="P301" s="23"/>
      <c r="Q301" s="23"/>
      <c r="R301" s="170"/>
      <c r="S301" s="23"/>
      <c r="T301" s="25"/>
      <c r="U301" s="45"/>
      <c r="V301" s="46"/>
      <c r="W301" s="23"/>
      <c r="X301" s="23"/>
      <c r="Y301" s="23"/>
      <c r="Z301" s="32"/>
      <c r="AA301" s="33"/>
      <c r="AB301" s="33"/>
      <c r="AC301" s="91"/>
      <c r="AD301" s="34"/>
    </row>
    <row r="302" spans="1:30" ht="16.5" customHeight="1" x14ac:dyDescent="0.3">
      <c r="A302" s="330">
        <v>297</v>
      </c>
      <c r="B302" s="180"/>
      <c r="C302" s="161"/>
      <c r="D302" s="3"/>
      <c r="E302" s="246"/>
      <c r="F302" s="318"/>
      <c r="G302" s="23"/>
      <c r="H302" s="23"/>
      <c r="I302" s="23"/>
      <c r="J302" s="23"/>
      <c r="K302" s="23"/>
      <c r="L302" s="25"/>
      <c r="M302" s="45"/>
      <c r="N302" s="157"/>
      <c r="O302" s="23"/>
      <c r="P302" s="23"/>
      <c r="Q302" s="23"/>
      <c r="R302" s="170"/>
      <c r="S302" s="23"/>
      <c r="T302" s="25"/>
      <c r="U302" s="15"/>
      <c r="V302" s="46"/>
      <c r="W302" s="23"/>
      <c r="X302" s="23"/>
      <c r="Y302" s="23"/>
      <c r="Z302" s="32"/>
      <c r="AA302" s="33"/>
      <c r="AB302" s="33"/>
      <c r="AC302" s="91"/>
      <c r="AD302" s="34"/>
    </row>
    <row r="303" spans="1:30" ht="16.5" customHeight="1" x14ac:dyDescent="0.3">
      <c r="A303" s="330">
        <v>298</v>
      </c>
      <c r="B303" s="180"/>
      <c r="C303" s="161"/>
      <c r="D303" s="3"/>
      <c r="E303" s="246"/>
      <c r="F303" s="318"/>
      <c r="G303" s="23"/>
      <c r="H303" s="23"/>
      <c r="I303" s="23"/>
      <c r="J303" s="23"/>
      <c r="K303" s="23"/>
      <c r="L303" s="25"/>
      <c r="M303" s="45"/>
      <c r="N303" s="157"/>
      <c r="O303" s="23"/>
      <c r="P303" s="23"/>
      <c r="Q303" s="23"/>
      <c r="R303" s="23"/>
      <c r="S303" s="23"/>
      <c r="T303" s="25"/>
      <c r="U303" s="45"/>
      <c r="V303" s="46"/>
      <c r="W303" s="23"/>
      <c r="X303" s="23"/>
      <c r="Y303" s="23"/>
      <c r="Z303" s="32"/>
      <c r="AA303" s="33"/>
      <c r="AB303" s="33"/>
      <c r="AC303" s="91"/>
      <c r="AD303" s="34"/>
    </row>
    <row r="304" spans="1:30" ht="16.5" customHeight="1" x14ac:dyDescent="0.3">
      <c r="A304" s="330">
        <v>299</v>
      </c>
      <c r="B304" s="180"/>
      <c r="C304" s="3"/>
      <c r="D304" s="174"/>
      <c r="E304" s="300"/>
      <c r="F304" s="320"/>
      <c r="G304" s="170"/>
      <c r="H304" s="170"/>
      <c r="I304" s="170"/>
      <c r="J304" s="170"/>
      <c r="K304" s="170"/>
      <c r="L304" s="171"/>
      <c r="M304" s="139"/>
      <c r="N304" s="172"/>
      <c r="O304" s="170"/>
      <c r="P304" s="170"/>
      <c r="Q304" s="170"/>
      <c r="R304" s="170"/>
      <c r="S304" s="170"/>
      <c r="T304" s="171"/>
      <c r="U304" s="139"/>
      <c r="V304" s="81"/>
      <c r="W304" s="170"/>
      <c r="X304" s="170"/>
      <c r="Y304" s="170"/>
      <c r="Z304" s="73"/>
      <c r="AA304" s="74"/>
      <c r="AB304" s="74"/>
      <c r="AC304" s="91"/>
      <c r="AD304" s="76"/>
    </row>
    <row r="305" spans="1:30" ht="16.5" customHeight="1" x14ac:dyDescent="0.3">
      <c r="A305" s="330">
        <v>300</v>
      </c>
      <c r="B305" s="180"/>
      <c r="C305" s="174"/>
      <c r="D305" s="3"/>
      <c r="E305" s="246"/>
      <c r="F305" s="318"/>
      <c r="G305" s="23"/>
      <c r="H305" s="23"/>
      <c r="I305" s="23"/>
      <c r="J305" s="23"/>
      <c r="K305" s="23"/>
      <c r="L305" s="25"/>
      <c r="M305" s="45"/>
      <c r="N305" s="157"/>
      <c r="O305" s="23"/>
      <c r="P305" s="23"/>
      <c r="Q305" s="23"/>
      <c r="R305" s="23"/>
      <c r="S305" s="23"/>
      <c r="T305" s="25"/>
      <c r="U305" s="45"/>
      <c r="V305" s="46"/>
      <c r="W305" s="23"/>
      <c r="X305" s="23"/>
      <c r="Y305" s="23"/>
      <c r="Z305" s="32"/>
      <c r="AA305" s="33"/>
      <c r="AB305" s="33"/>
      <c r="AC305" s="91"/>
      <c r="AD305" s="34"/>
    </row>
    <row r="306" spans="1:30" ht="16.5" customHeight="1" x14ac:dyDescent="0.3">
      <c r="A306" s="330">
        <v>301</v>
      </c>
      <c r="B306" s="180"/>
      <c r="C306" s="174"/>
      <c r="D306" s="3"/>
      <c r="E306" s="246"/>
      <c r="F306" s="318"/>
      <c r="G306" s="23"/>
      <c r="H306" s="23"/>
      <c r="I306" s="23"/>
      <c r="J306" s="23"/>
      <c r="K306" s="23"/>
      <c r="L306" s="25"/>
      <c r="M306" s="45"/>
      <c r="N306" s="157"/>
      <c r="O306" s="23"/>
      <c r="P306" s="23"/>
      <c r="Q306" s="23"/>
      <c r="R306" s="23"/>
      <c r="S306" s="23"/>
      <c r="T306" s="25"/>
      <c r="U306" s="45"/>
      <c r="V306" s="46"/>
      <c r="W306" s="23"/>
      <c r="X306" s="23"/>
      <c r="Y306" s="23"/>
      <c r="Z306" s="32"/>
      <c r="AA306" s="33"/>
      <c r="AB306" s="33"/>
      <c r="AC306" s="91"/>
      <c r="AD306" s="34"/>
    </row>
    <row r="307" spans="1:30" ht="16.5" customHeight="1" x14ac:dyDescent="0.3">
      <c r="A307" s="330">
        <v>302</v>
      </c>
      <c r="B307" s="180"/>
      <c r="C307" s="174"/>
      <c r="D307" s="3"/>
      <c r="E307" s="246"/>
      <c r="F307" s="318"/>
      <c r="G307" s="23"/>
      <c r="H307" s="23"/>
      <c r="I307" s="23"/>
      <c r="J307" s="23"/>
      <c r="K307" s="23"/>
      <c r="L307" s="25"/>
      <c r="M307" s="45"/>
      <c r="N307" s="157"/>
      <c r="O307" s="23"/>
      <c r="P307" s="23"/>
      <c r="Q307" s="23"/>
      <c r="R307" s="23"/>
      <c r="S307" s="23"/>
      <c r="T307" s="25"/>
      <c r="U307" s="45"/>
      <c r="V307" s="46"/>
      <c r="W307" s="23"/>
      <c r="X307" s="23"/>
      <c r="Y307" s="23"/>
      <c r="Z307" s="32"/>
      <c r="AA307" s="33"/>
      <c r="AB307" s="33"/>
      <c r="AC307" s="91"/>
      <c r="AD307" s="34"/>
    </row>
    <row r="308" spans="1:30" ht="16.5" customHeight="1" x14ac:dyDescent="0.3">
      <c r="A308" s="330">
        <v>303</v>
      </c>
      <c r="B308" s="180"/>
      <c r="C308" s="174"/>
      <c r="D308" s="3"/>
      <c r="E308" s="246"/>
      <c r="F308" s="318"/>
      <c r="G308" s="23"/>
      <c r="H308" s="23"/>
      <c r="I308" s="23"/>
      <c r="J308" s="23"/>
      <c r="K308" s="23"/>
      <c r="L308" s="25"/>
      <c r="M308" s="45"/>
      <c r="N308" s="157"/>
      <c r="O308" s="23"/>
      <c r="P308" s="23"/>
      <c r="Q308" s="23"/>
      <c r="R308" s="23"/>
      <c r="S308" s="23"/>
      <c r="T308" s="25"/>
      <c r="U308" s="45"/>
      <c r="V308" s="46"/>
      <c r="W308" s="23"/>
      <c r="X308" s="23"/>
      <c r="Y308" s="23"/>
      <c r="Z308" s="32"/>
      <c r="AA308" s="33"/>
      <c r="AB308" s="33"/>
      <c r="AC308" s="91"/>
      <c r="AD308" s="34"/>
    </row>
    <row r="309" spans="1:30" ht="16.5" customHeight="1" x14ac:dyDescent="0.3">
      <c r="A309" s="330">
        <v>304</v>
      </c>
      <c r="B309" s="180"/>
      <c r="C309" s="174"/>
      <c r="D309" s="3"/>
      <c r="E309" s="246"/>
      <c r="F309" s="318"/>
      <c r="G309" s="23"/>
      <c r="H309" s="23"/>
      <c r="I309" s="23"/>
      <c r="J309" s="23"/>
      <c r="K309" s="23"/>
      <c r="L309" s="25"/>
      <c r="M309" s="45"/>
      <c r="N309" s="157"/>
      <c r="O309" s="23"/>
      <c r="P309" s="23"/>
      <c r="Q309" s="23"/>
      <c r="R309" s="23"/>
      <c r="S309" s="23"/>
      <c r="T309" s="25"/>
      <c r="U309" s="45"/>
      <c r="V309" s="46"/>
      <c r="W309" s="23"/>
      <c r="X309" s="23"/>
      <c r="Y309" s="23"/>
      <c r="Z309" s="32"/>
      <c r="AA309" s="33"/>
      <c r="AB309" s="33"/>
      <c r="AC309" s="91"/>
      <c r="AD309" s="34"/>
    </row>
    <row r="310" spans="1:30" ht="16.5" customHeight="1" x14ac:dyDescent="0.3">
      <c r="A310" s="330">
        <v>305</v>
      </c>
      <c r="B310" s="180"/>
      <c r="C310" s="174"/>
      <c r="D310" s="3"/>
      <c r="E310" s="246"/>
      <c r="F310" s="318"/>
      <c r="G310" s="23"/>
      <c r="H310" s="23"/>
      <c r="I310" s="23"/>
      <c r="J310" s="23"/>
      <c r="K310" s="23"/>
      <c r="L310" s="25"/>
      <c r="M310" s="45"/>
      <c r="N310" s="157"/>
      <c r="O310" s="23"/>
      <c r="P310" s="23"/>
      <c r="Q310" s="23"/>
      <c r="R310" s="23"/>
      <c r="S310" s="23"/>
      <c r="T310" s="25"/>
      <c r="U310" s="45"/>
      <c r="V310" s="46"/>
      <c r="W310" s="23"/>
      <c r="X310" s="23"/>
      <c r="Y310" s="23"/>
      <c r="Z310" s="32"/>
      <c r="AA310" s="33"/>
      <c r="AB310" s="33"/>
      <c r="AC310" s="91"/>
      <c r="AD310" s="34"/>
    </row>
    <row r="311" spans="1:30" ht="16.5" customHeight="1" x14ac:dyDescent="0.3">
      <c r="A311" s="330">
        <v>306</v>
      </c>
      <c r="B311" s="180"/>
      <c r="C311" s="174"/>
      <c r="D311" s="3"/>
      <c r="E311" s="246"/>
      <c r="F311" s="318"/>
      <c r="G311" s="23"/>
      <c r="H311" s="23"/>
      <c r="I311" s="23"/>
      <c r="J311" s="23"/>
      <c r="K311" s="23"/>
      <c r="L311" s="25"/>
      <c r="M311" s="45"/>
      <c r="N311" s="157"/>
      <c r="O311" s="23"/>
      <c r="P311" s="23"/>
      <c r="Q311" s="23"/>
      <c r="R311" s="23"/>
      <c r="S311" s="23"/>
      <c r="T311" s="25"/>
      <c r="U311" s="45"/>
      <c r="V311" s="46"/>
      <c r="W311" s="23"/>
      <c r="X311" s="23"/>
      <c r="Y311" s="23"/>
      <c r="Z311" s="32"/>
      <c r="AA311" s="33"/>
      <c r="AB311" s="33"/>
      <c r="AC311" s="91"/>
      <c r="AD311" s="34"/>
    </row>
    <row r="312" spans="1:30" ht="16.5" customHeight="1" x14ac:dyDescent="0.3">
      <c r="A312" s="330">
        <v>307</v>
      </c>
      <c r="B312" s="180"/>
      <c r="C312" s="174"/>
      <c r="D312" s="3"/>
      <c r="E312" s="246"/>
      <c r="F312" s="318"/>
      <c r="G312" s="23"/>
      <c r="H312" s="23"/>
      <c r="I312" s="23"/>
      <c r="J312" s="23"/>
      <c r="K312" s="23"/>
      <c r="L312" s="25"/>
      <c r="M312" s="45"/>
      <c r="N312" s="157"/>
      <c r="O312" s="23"/>
      <c r="P312" s="23"/>
      <c r="Q312" s="23"/>
      <c r="R312" s="23"/>
      <c r="S312" s="23"/>
      <c r="T312" s="25"/>
      <c r="U312" s="45"/>
      <c r="V312" s="46"/>
      <c r="W312" s="23"/>
      <c r="X312" s="23"/>
      <c r="Y312" s="23"/>
      <c r="Z312" s="32"/>
      <c r="AA312" s="33"/>
      <c r="AB312" s="33"/>
      <c r="AC312" s="91"/>
      <c r="AD312" s="34"/>
    </row>
    <row r="313" spans="1:30" ht="16.5" customHeight="1" x14ac:dyDescent="0.3">
      <c r="A313" s="330">
        <v>308</v>
      </c>
      <c r="B313" s="180"/>
      <c r="C313" s="174"/>
      <c r="D313" s="3"/>
      <c r="E313" s="246"/>
      <c r="F313" s="318"/>
      <c r="G313" s="23"/>
      <c r="H313" s="23"/>
      <c r="I313" s="23"/>
      <c r="J313" s="23"/>
      <c r="K313" s="23"/>
      <c r="L313" s="25"/>
      <c r="M313" s="45"/>
      <c r="N313" s="157"/>
      <c r="O313" s="23"/>
      <c r="P313" s="23"/>
      <c r="Q313" s="23"/>
      <c r="R313" s="23"/>
      <c r="S313" s="23"/>
      <c r="T313" s="25"/>
      <c r="U313" s="45"/>
      <c r="V313" s="46"/>
      <c r="W313" s="23"/>
      <c r="X313" s="23"/>
      <c r="Y313" s="23"/>
      <c r="Z313" s="32"/>
      <c r="AA313" s="33"/>
      <c r="AB313" s="33"/>
      <c r="AC313" s="91"/>
      <c r="AD313" s="34"/>
    </row>
    <row r="314" spans="1:30" ht="16.5" customHeight="1" x14ac:dyDescent="0.3">
      <c r="A314" s="330">
        <v>309</v>
      </c>
      <c r="B314" s="180"/>
      <c r="C314" s="174"/>
      <c r="D314" s="3"/>
      <c r="E314" s="246"/>
      <c r="F314" s="318"/>
      <c r="G314" s="23"/>
      <c r="H314" s="23"/>
      <c r="I314" s="23"/>
      <c r="J314" s="23"/>
      <c r="K314" s="23"/>
      <c r="L314" s="25"/>
      <c r="M314" s="45"/>
      <c r="N314" s="157"/>
      <c r="O314" s="23"/>
      <c r="P314" s="23"/>
      <c r="Q314" s="23"/>
      <c r="R314" s="23"/>
      <c r="S314" s="23"/>
      <c r="T314" s="157"/>
      <c r="U314" s="45"/>
      <c r="V314" s="46"/>
      <c r="W314" s="158"/>
      <c r="X314" s="23"/>
      <c r="Y314" s="158"/>
      <c r="Z314" s="32"/>
      <c r="AA314" s="33"/>
      <c r="AB314" s="33"/>
      <c r="AC314" s="91"/>
      <c r="AD314" s="34"/>
    </row>
    <row r="315" spans="1:30" ht="16.5" customHeight="1" x14ac:dyDescent="0.3">
      <c r="A315" s="330">
        <v>310</v>
      </c>
      <c r="B315" s="180"/>
      <c r="C315" s="174"/>
      <c r="D315" s="3"/>
      <c r="E315" s="246"/>
      <c r="F315" s="318"/>
      <c r="G315" s="23"/>
      <c r="H315" s="23"/>
      <c r="I315" s="23"/>
      <c r="J315" s="23"/>
      <c r="K315" s="23"/>
      <c r="L315" s="25"/>
      <c r="M315" s="45"/>
      <c r="N315" s="157"/>
      <c r="O315" s="23"/>
      <c r="P315" s="23"/>
      <c r="Q315" s="23"/>
      <c r="R315" s="23"/>
      <c r="S315" s="23"/>
      <c r="T315" s="25"/>
      <c r="U315" s="45"/>
      <c r="V315" s="46"/>
      <c r="W315" s="23"/>
      <c r="X315" s="23"/>
      <c r="Y315" s="23"/>
      <c r="Z315" s="32"/>
      <c r="AA315" s="33"/>
      <c r="AB315" s="33"/>
      <c r="AC315" s="91"/>
      <c r="AD315" s="34"/>
    </row>
    <row r="316" spans="1:30" ht="16.5" customHeight="1" x14ac:dyDescent="0.3">
      <c r="A316" s="330">
        <v>311</v>
      </c>
      <c r="B316" s="180"/>
      <c r="C316" s="174"/>
      <c r="D316" s="3"/>
      <c r="E316" s="246"/>
      <c r="F316" s="318"/>
      <c r="G316" s="23"/>
      <c r="H316" s="23"/>
      <c r="I316" s="23"/>
      <c r="J316" s="23"/>
      <c r="K316" s="23"/>
      <c r="L316" s="25"/>
      <c r="M316" s="45"/>
      <c r="N316" s="157"/>
      <c r="O316" s="23"/>
      <c r="P316" s="23"/>
      <c r="Q316" s="23"/>
      <c r="R316" s="23"/>
      <c r="S316" s="23"/>
      <c r="T316" s="25"/>
      <c r="U316" s="45"/>
      <c r="V316" s="46"/>
      <c r="W316" s="23"/>
      <c r="X316" s="23"/>
      <c r="Y316" s="23"/>
      <c r="Z316" s="32"/>
      <c r="AA316" s="33"/>
      <c r="AB316" s="33"/>
      <c r="AC316" s="91"/>
      <c r="AD316" s="34"/>
    </row>
    <row r="317" spans="1:30" ht="16.5" customHeight="1" x14ac:dyDescent="0.3">
      <c r="A317" s="330">
        <v>312</v>
      </c>
      <c r="B317" s="180"/>
      <c r="C317" s="174"/>
      <c r="D317" s="3"/>
      <c r="E317" s="246"/>
      <c r="F317" s="318"/>
      <c r="G317" s="23"/>
      <c r="H317" s="23"/>
      <c r="I317" s="23"/>
      <c r="J317" s="23"/>
      <c r="K317" s="23"/>
      <c r="L317" s="25"/>
      <c r="M317" s="45"/>
      <c r="N317" s="157"/>
      <c r="O317" s="23"/>
      <c r="P317" s="23"/>
      <c r="Q317" s="23"/>
      <c r="R317" s="23"/>
      <c r="S317" s="23"/>
      <c r="T317" s="25"/>
      <c r="U317" s="45"/>
      <c r="V317" s="46"/>
      <c r="W317" s="23"/>
      <c r="X317" s="23"/>
      <c r="Y317" s="23"/>
      <c r="Z317" s="32"/>
      <c r="AA317" s="33"/>
      <c r="AB317" s="33"/>
      <c r="AC317" s="91"/>
      <c r="AD317" s="34"/>
    </row>
    <row r="318" spans="1:30" ht="16.5" customHeight="1" x14ac:dyDescent="0.3">
      <c r="A318" s="330">
        <v>313</v>
      </c>
      <c r="B318" s="180"/>
      <c r="C318" s="174"/>
      <c r="D318" s="3"/>
      <c r="E318" s="246"/>
      <c r="F318" s="318"/>
      <c r="G318" s="23"/>
      <c r="H318" s="23"/>
      <c r="I318" s="23"/>
      <c r="J318" s="23"/>
      <c r="K318" s="23"/>
      <c r="L318" s="25"/>
      <c r="M318" s="45"/>
      <c r="N318" s="157"/>
      <c r="O318" s="23"/>
      <c r="P318" s="23"/>
      <c r="Q318" s="23"/>
      <c r="R318" s="23"/>
      <c r="S318" s="23"/>
      <c r="T318" s="25"/>
      <c r="U318" s="45"/>
      <c r="V318" s="46"/>
      <c r="W318" s="23"/>
      <c r="X318" s="23"/>
      <c r="Y318" s="23"/>
      <c r="Z318" s="32"/>
      <c r="AA318" s="33"/>
      <c r="AB318" s="33"/>
      <c r="AC318" s="91"/>
      <c r="AD318" s="34"/>
    </row>
    <row r="319" spans="1:30" ht="16.5" customHeight="1" x14ac:dyDescent="0.3">
      <c r="A319" s="330">
        <v>314</v>
      </c>
      <c r="B319" s="180"/>
      <c r="C319" s="174"/>
      <c r="D319" s="3"/>
      <c r="E319" s="246"/>
      <c r="F319" s="318"/>
      <c r="G319" s="23"/>
      <c r="H319" s="23"/>
      <c r="I319" s="23"/>
      <c r="J319" s="23"/>
      <c r="K319" s="23"/>
      <c r="L319" s="25"/>
      <c r="M319" s="45"/>
      <c r="N319" s="157"/>
      <c r="O319" s="23"/>
      <c r="P319" s="23"/>
      <c r="Q319" s="23"/>
      <c r="R319" s="23"/>
      <c r="S319" s="23"/>
      <c r="T319" s="25"/>
      <c r="U319" s="45"/>
      <c r="V319" s="46"/>
      <c r="W319" s="23"/>
      <c r="X319" s="23"/>
      <c r="Y319" s="23"/>
      <c r="Z319" s="32"/>
      <c r="AA319" s="33"/>
      <c r="AB319" s="33"/>
      <c r="AC319" s="91"/>
      <c r="AD319" s="34"/>
    </row>
    <row r="320" spans="1:30" ht="16.5" customHeight="1" x14ac:dyDescent="0.3">
      <c r="A320" s="330">
        <v>315</v>
      </c>
      <c r="B320" s="180"/>
      <c r="C320" s="174"/>
      <c r="D320" s="3"/>
      <c r="E320" s="246"/>
      <c r="F320" s="318"/>
      <c r="G320" s="23"/>
      <c r="H320" s="23"/>
      <c r="I320" s="23"/>
      <c r="J320" s="23"/>
      <c r="K320" s="23"/>
      <c r="L320" s="25"/>
      <c r="M320" s="45"/>
      <c r="N320" s="157"/>
      <c r="O320" s="23"/>
      <c r="P320" s="23"/>
      <c r="Q320" s="23"/>
      <c r="R320" s="23"/>
      <c r="S320" s="23"/>
      <c r="T320" s="25"/>
      <c r="U320" s="45"/>
      <c r="V320" s="46"/>
      <c r="W320" s="23"/>
      <c r="X320" s="23"/>
      <c r="Y320" s="23"/>
      <c r="Z320" s="32"/>
      <c r="AA320" s="33"/>
      <c r="AB320" s="33"/>
      <c r="AC320" s="91"/>
      <c r="AD320" s="34"/>
    </row>
    <row r="321" spans="1:30" ht="16.5" customHeight="1" x14ac:dyDescent="0.3">
      <c r="A321" s="330">
        <v>316</v>
      </c>
      <c r="B321" s="180"/>
      <c r="C321" s="174"/>
      <c r="D321" s="3"/>
      <c r="E321" s="246"/>
      <c r="F321" s="318"/>
      <c r="G321" s="23"/>
      <c r="H321" s="23"/>
      <c r="I321" s="23"/>
      <c r="J321" s="23"/>
      <c r="K321" s="23"/>
      <c r="L321" s="25"/>
      <c r="M321" s="45"/>
      <c r="N321" s="157"/>
      <c r="O321" s="23"/>
      <c r="P321" s="23"/>
      <c r="Q321" s="23"/>
      <c r="R321" s="23"/>
      <c r="S321" s="23"/>
      <c r="T321" s="25"/>
      <c r="U321" s="45"/>
      <c r="V321" s="46"/>
      <c r="W321" s="23"/>
      <c r="X321" s="23"/>
      <c r="Y321" s="23"/>
      <c r="Z321" s="32"/>
      <c r="AA321" s="33"/>
      <c r="AB321" s="33"/>
      <c r="AC321" s="91"/>
      <c r="AD321" s="34"/>
    </row>
    <row r="322" spans="1:30" ht="16.5" customHeight="1" x14ac:dyDescent="0.3">
      <c r="A322" s="330">
        <v>317</v>
      </c>
      <c r="B322" s="180"/>
      <c r="C322" s="174"/>
      <c r="D322" s="3"/>
      <c r="E322" s="246"/>
      <c r="F322" s="318"/>
      <c r="G322" s="23"/>
      <c r="H322" s="23"/>
      <c r="I322" s="23"/>
      <c r="J322" s="23"/>
      <c r="K322" s="23"/>
      <c r="L322" s="25"/>
      <c r="M322" s="45"/>
      <c r="N322" s="157"/>
      <c r="O322" s="23"/>
      <c r="P322" s="23"/>
      <c r="Q322" s="23"/>
      <c r="R322" s="23"/>
      <c r="S322" s="23"/>
      <c r="T322" s="25"/>
      <c r="U322" s="45"/>
      <c r="V322" s="46"/>
      <c r="W322" s="23"/>
      <c r="X322" s="23"/>
      <c r="Y322" s="23"/>
      <c r="Z322" s="32"/>
      <c r="AA322" s="33"/>
      <c r="AB322" s="33"/>
      <c r="AC322" s="91"/>
      <c r="AD322" s="34"/>
    </row>
    <row r="323" spans="1:30" ht="16.5" customHeight="1" x14ac:dyDescent="0.3">
      <c r="A323" s="330">
        <v>318</v>
      </c>
      <c r="B323" s="180"/>
      <c r="C323" s="174"/>
      <c r="D323" s="3"/>
      <c r="E323" s="246"/>
      <c r="F323" s="318"/>
      <c r="G323" s="23"/>
      <c r="H323" s="23"/>
      <c r="I323" s="23"/>
      <c r="J323" s="23"/>
      <c r="K323" s="23"/>
      <c r="L323" s="25"/>
      <c r="M323" s="45"/>
      <c r="N323" s="157"/>
      <c r="O323" s="23"/>
      <c r="P323" s="23"/>
      <c r="Q323" s="23"/>
      <c r="R323" s="23"/>
      <c r="S323" s="23"/>
      <c r="T323" s="25"/>
      <c r="U323" s="45"/>
      <c r="V323" s="46"/>
      <c r="W323" s="23"/>
      <c r="X323" s="23"/>
      <c r="Y323" s="23"/>
      <c r="Z323" s="32"/>
      <c r="AA323" s="33"/>
      <c r="AB323" s="33"/>
      <c r="AC323" s="91"/>
      <c r="AD323" s="34"/>
    </row>
    <row r="324" spans="1:30" ht="16.5" customHeight="1" x14ac:dyDescent="0.3">
      <c r="A324" s="330">
        <v>319</v>
      </c>
      <c r="B324" s="180"/>
      <c r="C324" s="174"/>
      <c r="D324" s="3"/>
      <c r="E324" s="246"/>
      <c r="F324" s="318"/>
      <c r="G324" s="23"/>
      <c r="H324" s="23"/>
      <c r="I324" s="23"/>
      <c r="J324" s="23"/>
      <c r="K324" s="23"/>
      <c r="L324" s="25"/>
      <c r="M324" s="45"/>
      <c r="N324" s="157"/>
      <c r="O324" s="23"/>
      <c r="P324" s="23"/>
      <c r="Q324" s="23"/>
      <c r="R324" s="23"/>
      <c r="S324" s="23"/>
      <c r="T324" s="25"/>
      <c r="U324" s="45"/>
      <c r="V324" s="46"/>
      <c r="W324" s="23"/>
      <c r="X324" s="23"/>
      <c r="Y324" s="23"/>
      <c r="Z324" s="32"/>
      <c r="AA324" s="33"/>
      <c r="AB324" s="33"/>
      <c r="AC324" s="91"/>
      <c r="AD324" s="34"/>
    </row>
    <row r="325" spans="1:30" ht="16.5" customHeight="1" x14ac:dyDescent="0.3">
      <c r="A325" s="330">
        <v>320</v>
      </c>
      <c r="B325" s="180"/>
      <c r="C325" s="174"/>
      <c r="D325" s="3"/>
      <c r="E325" s="246"/>
      <c r="F325" s="318"/>
      <c r="G325" s="23"/>
      <c r="H325" s="23"/>
      <c r="I325" s="23"/>
      <c r="J325" s="23"/>
      <c r="K325" s="23"/>
      <c r="L325" s="25"/>
      <c r="M325" s="45"/>
      <c r="N325" s="157"/>
      <c r="O325" s="23"/>
      <c r="P325" s="23"/>
      <c r="Q325" s="23"/>
      <c r="R325" s="23"/>
      <c r="S325" s="23"/>
      <c r="T325" s="25"/>
      <c r="U325" s="45"/>
      <c r="V325" s="46"/>
      <c r="W325" s="23"/>
      <c r="X325" s="23"/>
      <c r="Y325" s="23"/>
      <c r="Z325" s="32"/>
      <c r="AA325" s="33"/>
      <c r="AB325" s="33"/>
      <c r="AC325" s="91"/>
      <c r="AD325" s="34"/>
    </row>
    <row r="326" spans="1:30" ht="16.5" customHeight="1" x14ac:dyDescent="0.3">
      <c r="A326" s="330">
        <v>321</v>
      </c>
      <c r="B326" s="180"/>
      <c r="C326" s="174"/>
      <c r="D326" s="3"/>
      <c r="E326" s="246"/>
      <c r="F326" s="318"/>
      <c r="G326" s="23"/>
      <c r="H326" s="23"/>
      <c r="I326" s="23"/>
      <c r="J326" s="23"/>
      <c r="K326" s="23"/>
      <c r="L326" s="25"/>
      <c r="M326" s="45"/>
      <c r="N326" s="157"/>
      <c r="O326" s="23"/>
      <c r="P326" s="23"/>
      <c r="Q326" s="23"/>
      <c r="R326" s="23"/>
      <c r="S326" s="23"/>
      <c r="T326" s="25"/>
      <c r="U326" s="45"/>
      <c r="V326" s="46"/>
      <c r="W326" s="23"/>
      <c r="X326" s="23"/>
      <c r="Y326" s="23"/>
      <c r="Z326" s="32"/>
      <c r="AA326" s="33"/>
      <c r="AB326" s="33"/>
      <c r="AC326" s="91"/>
      <c r="AD326" s="34"/>
    </row>
    <row r="327" spans="1:30" ht="16.5" customHeight="1" x14ac:dyDescent="0.3">
      <c r="A327" s="330">
        <v>322</v>
      </c>
      <c r="B327" s="180"/>
      <c r="C327" s="174"/>
      <c r="D327" s="3"/>
      <c r="E327" s="246"/>
      <c r="F327" s="318"/>
      <c r="G327" s="23"/>
      <c r="H327" s="23"/>
      <c r="I327" s="23"/>
      <c r="J327" s="23"/>
      <c r="K327" s="23"/>
      <c r="L327" s="25"/>
      <c r="M327" s="45"/>
      <c r="N327" s="157"/>
      <c r="O327" s="23"/>
      <c r="P327" s="23"/>
      <c r="Q327" s="23"/>
      <c r="R327" s="23"/>
      <c r="S327" s="23"/>
      <c r="T327" s="25"/>
      <c r="U327" s="45"/>
      <c r="V327" s="46"/>
      <c r="W327" s="23"/>
      <c r="X327" s="23"/>
      <c r="Y327" s="23"/>
      <c r="Z327" s="32"/>
      <c r="AA327" s="33"/>
      <c r="AB327" s="33"/>
      <c r="AC327" s="91"/>
      <c r="AD327" s="34"/>
    </row>
    <row r="328" spans="1:30" ht="16.5" customHeight="1" x14ac:dyDescent="0.3">
      <c r="A328" s="330">
        <v>323</v>
      </c>
      <c r="B328" s="180"/>
      <c r="C328" s="174"/>
      <c r="D328" s="3"/>
      <c r="E328" s="246"/>
      <c r="F328" s="318"/>
      <c r="G328" s="23"/>
      <c r="H328" s="23"/>
      <c r="I328" s="23"/>
      <c r="J328" s="23"/>
      <c r="K328" s="23"/>
      <c r="L328" s="25"/>
      <c r="M328" s="45"/>
      <c r="N328" s="157"/>
      <c r="O328" s="23"/>
      <c r="P328" s="23"/>
      <c r="Q328" s="23"/>
      <c r="R328" s="23"/>
      <c r="S328" s="23"/>
      <c r="T328" s="25"/>
      <c r="U328" s="45"/>
      <c r="V328" s="46"/>
      <c r="W328" s="23"/>
      <c r="X328" s="23"/>
      <c r="Y328" s="23"/>
      <c r="Z328" s="32"/>
      <c r="AA328" s="33"/>
      <c r="AB328" s="33"/>
      <c r="AC328" s="91"/>
      <c r="AD328" s="34"/>
    </row>
    <row r="329" spans="1:30" ht="16.5" customHeight="1" x14ac:dyDescent="0.3">
      <c r="A329" s="330">
        <v>324</v>
      </c>
      <c r="B329" s="180"/>
      <c r="C329" s="174"/>
      <c r="D329" s="3"/>
      <c r="E329" s="246"/>
      <c r="F329" s="318"/>
      <c r="G329" s="23"/>
      <c r="H329" s="23"/>
      <c r="I329" s="23"/>
      <c r="J329" s="23"/>
      <c r="K329" s="23"/>
      <c r="L329" s="25"/>
      <c r="M329" s="45"/>
      <c r="N329" s="157"/>
      <c r="O329" s="23"/>
      <c r="P329" s="23"/>
      <c r="Q329" s="23"/>
      <c r="R329" s="23"/>
      <c r="S329" s="23"/>
      <c r="T329" s="25"/>
      <c r="U329" s="45"/>
      <c r="V329" s="46"/>
      <c r="W329" s="23"/>
      <c r="X329" s="23"/>
      <c r="Y329" s="23"/>
      <c r="Z329" s="32"/>
      <c r="AA329" s="33"/>
      <c r="AB329" s="33"/>
      <c r="AC329" s="91"/>
      <c r="AD329" s="34"/>
    </row>
    <row r="330" spans="1:30" ht="16.5" customHeight="1" x14ac:dyDescent="0.3">
      <c r="A330" s="330">
        <v>325</v>
      </c>
      <c r="B330" s="180"/>
      <c r="C330" s="174"/>
      <c r="D330" s="3"/>
      <c r="E330" s="246"/>
      <c r="F330" s="318"/>
      <c r="G330" s="23"/>
      <c r="H330" s="23"/>
      <c r="I330" s="23"/>
      <c r="J330" s="23"/>
      <c r="K330" s="23"/>
      <c r="L330" s="25"/>
      <c r="M330" s="45"/>
      <c r="N330" s="157"/>
      <c r="O330" s="23"/>
      <c r="P330" s="23"/>
      <c r="Q330" s="23"/>
      <c r="R330" s="23"/>
      <c r="S330" s="23"/>
      <c r="T330" s="25"/>
      <c r="U330" s="45"/>
      <c r="V330" s="46"/>
      <c r="W330" s="23"/>
      <c r="X330" s="23"/>
      <c r="Y330" s="23"/>
      <c r="Z330" s="32"/>
      <c r="AA330" s="33"/>
      <c r="AB330" s="33"/>
      <c r="AC330" s="91"/>
      <c r="AD330" s="34"/>
    </row>
    <row r="331" spans="1:30" ht="16.5" customHeight="1" x14ac:dyDescent="0.3">
      <c r="A331" s="330">
        <v>326</v>
      </c>
      <c r="B331" s="180"/>
      <c r="C331" s="174"/>
      <c r="D331" s="3"/>
      <c r="E331" s="246"/>
      <c r="F331" s="318"/>
      <c r="G331" s="23"/>
      <c r="H331" s="23"/>
      <c r="I331" s="23"/>
      <c r="J331" s="23"/>
      <c r="K331" s="23"/>
      <c r="L331" s="25"/>
      <c r="M331" s="45"/>
      <c r="N331" s="157"/>
      <c r="O331" s="23"/>
      <c r="P331" s="23"/>
      <c r="Q331" s="23"/>
      <c r="R331" s="23"/>
      <c r="S331" s="23"/>
      <c r="T331" s="25"/>
      <c r="U331" s="45"/>
      <c r="V331" s="46"/>
      <c r="W331" s="23"/>
      <c r="X331" s="23"/>
      <c r="Y331" s="23"/>
      <c r="Z331" s="32"/>
      <c r="AA331" s="33"/>
      <c r="AB331" s="33"/>
      <c r="AC331" s="91"/>
      <c r="AD331" s="34"/>
    </row>
    <row r="332" spans="1:30" ht="16.5" customHeight="1" x14ac:dyDescent="0.3">
      <c r="A332" s="330">
        <v>327</v>
      </c>
      <c r="B332" s="180"/>
      <c r="C332" s="174"/>
      <c r="D332" s="3"/>
      <c r="E332" s="246"/>
      <c r="F332" s="318"/>
      <c r="G332" s="23"/>
      <c r="H332" s="23"/>
      <c r="I332" s="23"/>
      <c r="J332" s="23"/>
      <c r="K332" s="23"/>
      <c r="L332" s="25"/>
      <c r="M332" s="45"/>
      <c r="N332" s="157"/>
      <c r="O332" s="23"/>
      <c r="P332" s="23"/>
      <c r="Q332" s="23"/>
      <c r="R332" s="23"/>
      <c r="S332" s="23"/>
      <c r="T332" s="25"/>
      <c r="U332" s="45"/>
      <c r="V332" s="46"/>
      <c r="W332" s="23"/>
      <c r="X332" s="23"/>
      <c r="Y332" s="23"/>
      <c r="Z332" s="32"/>
      <c r="AA332" s="33"/>
      <c r="AB332" s="33"/>
      <c r="AC332" s="91"/>
      <c r="AD332" s="34"/>
    </row>
    <row r="333" spans="1:30" ht="16.5" customHeight="1" x14ac:dyDescent="0.3">
      <c r="A333" s="330">
        <v>328</v>
      </c>
      <c r="B333" s="180"/>
      <c r="C333" s="174"/>
      <c r="D333" s="3"/>
      <c r="E333" s="246"/>
      <c r="F333" s="318"/>
      <c r="G333" s="23"/>
      <c r="H333" s="23"/>
      <c r="I333" s="23"/>
      <c r="J333" s="23"/>
      <c r="K333" s="23"/>
      <c r="L333" s="25"/>
      <c r="M333" s="45"/>
      <c r="N333" s="157"/>
      <c r="O333" s="23"/>
      <c r="P333" s="23"/>
      <c r="Q333" s="23"/>
      <c r="R333" s="23"/>
      <c r="S333" s="23"/>
      <c r="T333" s="25"/>
      <c r="U333" s="45"/>
      <c r="V333" s="46"/>
      <c r="W333" s="23"/>
      <c r="X333" s="23"/>
      <c r="Y333" s="23"/>
      <c r="Z333" s="32"/>
      <c r="AA333" s="33"/>
      <c r="AB333" s="33"/>
      <c r="AC333" s="91"/>
      <c r="AD333" s="34"/>
    </row>
    <row r="334" spans="1:30" ht="16.5" customHeight="1" x14ac:dyDescent="0.3">
      <c r="A334" s="330">
        <v>329</v>
      </c>
      <c r="B334" s="180"/>
      <c r="C334" s="174"/>
      <c r="D334" s="3"/>
      <c r="E334" s="246"/>
      <c r="F334" s="318"/>
      <c r="G334" s="23"/>
      <c r="H334" s="23"/>
      <c r="I334" s="23"/>
      <c r="J334" s="23"/>
      <c r="K334" s="23"/>
      <c r="L334" s="25"/>
      <c r="M334" s="45"/>
      <c r="N334" s="157"/>
      <c r="O334" s="23"/>
      <c r="P334" s="23"/>
      <c r="Q334" s="23"/>
      <c r="R334" s="23"/>
      <c r="S334" s="23"/>
      <c r="T334" s="25"/>
      <c r="U334" s="45"/>
      <c r="V334" s="46"/>
      <c r="W334" s="23"/>
      <c r="X334" s="23"/>
      <c r="Y334" s="23"/>
      <c r="Z334" s="32"/>
      <c r="AA334" s="33"/>
      <c r="AB334" s="33"/>
      <c r="AC334" s="91"/>
      <c r="AD334" s="34"/>
    </row>
    <row r="335" spans="1:30" ht="16.5" customHeight="1" x14ac:dyDescent="0.3">
      <c r="A335" s="330">
        <v>330</v>
      </c>
      <c r="B335" s="180"/>
      <c r="C335" s="174"/>
      <c r="D335" s="3"/>
      <c r="E335" s="246"/>
      <c r="F335" s="318"/>
      <c r="G335" s="23"/>
      <c r="H335" s="23"/>
      <c r="I335" s="23"/>
      <c r="J335" s="23"/>
      <c r="K335" s="23"/>
      <c r="L335" s="25"/>
      <c r="M335" s="45"/>
      <c r="N335" s="157"/>
      <c r="O335" s="23"/>
      <c r="P335" s="23"/>
      <c r="Q335" s="23"/>
      <c r="R335" s="23"/>
      <c r="S335" s="23"/>
      <c r="T335" s="25"/>
      <c r="U335" s="45"/>
      <c r="V335" s="46"/>
      <c r="W335" s="23"/>
      <c r="X335" s="23"/>
      <c r="Y335" s="23"/>
      <c r="Z335" s="32"/>
      <c r="AA335" s="33"/>
      <c r="AB335" s="33"/>
      <c r="AC335" s="91"/>
      <c r="AD335" s="34"/>
    </row>
    <row r="336" spans="1:30" ht="16.5" customHeight="1" x14ac:dyDescent="0.3">
      <c r="A336" s="330">
        <v>331</v>
      </c>
      <c r="B336" s="180"/>
      <c r="C336" s="174"/>
      <c r="D336" s="3"/>
      <c r="E336" s="246"/>
      <c r="F336" s="318"/>
      <c r="G336" s="23"/>
      <c r="H336" s="23"/>
      <c r="I336" s="23"/>
      <c r="J336" s="23"/>
      <c r="K336" s="23"/>
      <c r="L336" s="25"/>
      <c r="M336" s="45"/>
      <c r="N336" s="157"/>
      <c r="O336" s="23"/>
      <c r="P336" s="23"/>
      <c r="Q336" s="23"/>
      <c r="R336" s="23"/>
      <c r="S336" s="23"/>
      <c r="T336" s="25"/>
      <c r="U336" s="45"/>
      <c r="V336" s="46"/>
      <c r="W336" s="23"/>
      <c r="X336" s="23"/>
      <c r="Y336" s="23"/>
      <c r="Z336" s="32"/>
      <c r="AA336" s="33"/>
      <c r="AB336" s="33"/>
      <c r="AC336" s="91"/>
      <c r="AD336" s="34"/>
    </row>
    <row r="337" spans="1:30" ht="16.5" customHeight="1" x14ac:dyDescent="0.3">
      <c r="A337" s="330">
        <v>332</v>
      </c>
      <c r="B337" s="180"/>
      <c r="C337" s="174"/>
      <c r="D337" s="3"/>
      <c r="E337" s="246"/>
      <c r="F337" s="318"/>
      <c r="G337" s="23"/>
      <c r="H337" s="23"/>
      <c r="I337" s="23"/>
      <c r="J337" s="23"/>
      <c r="K337" s="23"/>
      <c r="L337" s="25"/>
      <c r="M337" s="45"/>
      <c r="N337" s="157"/>
      <c r="O337" s="23"/>
      <c r="P337" s="23"/>
      <c r="Q337" s="23"/>
      <c r="R337" s="23"/>
      <c r="S337" s="23"/>
      <c r="T337" s="25"/>
      <c r="U337" s="45"/>
      <c r="V337" s="46"/>
      <c r="W337" s="23"/>
      <c r="X337" s="23"/>
      <c r="Y337" s="23"/>
      <c r="Z337" s="32"/>
      <c r="AA337" s="33"/>
      <c r="AB337" s="33"/>
      <c r="AC337" s="91"/>
      <c r="AD337" s="34"/>
    </row>
    <row r="338" spans="1:30" ht="16.5" customHeight="1" x14ac:dyDescent="0.3">
      <c r="A338" s="330">
        <v>333</v>
      </c>
      <c r="B338" s="180"/>
      <c r="C338" s="174"/>
      <c r="D338" s="3"/>
      <c r="E338" s="246"/>
      <c r="F338" s="318"/>
      <c r="G338" s="23"/>
      <c r="H338" s="23"/>
      <c r="I338" s="23"/>
      <c r="J338" s="23"/>
      <c r="K338" s="23"/>
      <c r="L338" s="25"/>
      <c r="M338" s="45"/>
      <c r="N338" s="157"/>
      <c r="O338" s="23"/>
      <c r="P338" s="23"/>
      <c r="Q338" s="23"/>
      <c r="R338" s="23"/>
      <c r="S338" s="23"/>
      <c r="T338" s="25"/>
      <c r="U338" s="45"/>
      <c r="V338" s="46"/>
      <c r="W338" s="23"/>
      <c r="X338" s="23"/>
      <c r="Y338" s="23"/>
      <c r="Z338" s="32"/>
      <c r="AA338" s="33"/>
      <c r="AB338" s="33"/>
      <c r="AC338" s="91"/>
      <c r="AD338" s="34"/>
    </row>
    <row r="339" spans="1:30" ht="16.5" customHeight="1" x14ac:dyDescent="0.3">
      <c r="A339" s="330">
        <v>334</v>
      </c>
      <c r="B339" s="180"/>
      <c r="C339" s="174"/>
      <c r="D339" s="3"/>
      <c r="E339" s="246"/>
      <c r="F339" s="318"/>
      <c r="G339" s="23"/>
      <c r="H339" s="23"/>
      <c r="I339" s="23"/>
      <c r="J339" s="23"/>
      <c r="K339" s="23"/>
      <c r="L339" s="25"/>
      <c r="M339" s="45"/>
      <c r="N339" s="157"/>
      <c r="O339" s="23"/>
      <c r="P339" s="23"/>
      <c r="Q339" s="23"/>
      <c r="R339" s="23"/>
      <c r="S339" s="23"/>
      <c r="T339" s="25"/>
      <c r="U339" s="45"/>
      <c r="V339" s="46"/>
      <c r="W339" s="23"/>
      <c r="X339" s="23"/>
      <c r="Y339" s="23"/>
      <c r="Z339" s="32"/>
      <c r="AA339" s="33"/>
      <c r="AB339" s="33"/>
      <c r="AC339" s="91"/>
      <c r="AD339" s="34"/>
    </row>
    <row r="340" spans="1:30" ht="16.5" customHeight="1" x14ac:dyDescent="0.3">
      <c r="A340" s="330">
        <v>335</v>
      </c>
      <c r="B340" s="180"/>
      <c r="C340" s="174"/>
      <c r="D340" s="3"/>
      <c r="E340" s="246"/>
      <c r="F340" s="318"/>
      <c r="G340" s="23"/>
      <c r="H340" s="23"/>
      <c r="I340" s="23"/>
      <c r="J340" s="23"/>
      <c r="K340" s="23"/>
      <c r="L340" s="25"/>
      <c r="M340" s="45"/>
      <c r="N340" s="157"/>
      <c r="O340" s="23"/>
      <c r="P340" s="23"/>
      <c r="Q340" s="23"/>
      <c r="R340" s="23"/>
      <c r="S340" s="23"/>
      <c r="T340" s="25"/>
      <c r="U340" s="45"/>
      <c r="V340" s="46"/>
      <c r="W340" s="23"/>
      <c r="X340" s="23"/>
      <c r="Y340" s="23"/>
      <c r="Z340" s="32"/>
      <c r="AA340" s="33"/>
      <c r="AB340" s="33"/>
      <c r="AC340" s="91"/>
      <c r="AD340" s="34"/>
    </row>
    <row r="341" spans="1:30" ht="16.5" customHeight="1" x14ac:dyDescent="0.3">
      <c r="A341" s="330">
        <v>336</v>
      </c>
      <c r="B341" s="180"/>
      <c r="C341" s="174"/>
      <c r="D341" s="3"/>
      <c r="E341" s="246"/>
      <c r="F341" s="318"/>
      <c r="G341" s="23"/>
      <c r="H341" s="23"/>
      <c r="I341" s="23"/>
      <c r="J341" s="23"/>
      <c r="K341" s="23"/>
      <c r="L341" s="25"/>
      <c r="M341" s="45"/>
      <c r="N341" s="157"/>
      <c r="O341" s="23"/>
      <c r="P341" s="23"/>
      <c r="Q341" s="23"/>
      <c r="R341" s="23"/>
      <c r="S341" s="23"/>
      <c r="T341" s="25"/>
      <c r="U341" s="45"/>
      <c r="V341" s="46"/>
      <c r="W341" s="23"/>
      <c r="X341" s="23"/>
      <c r="Y341" s="23"/>
      <c r="Z341" s="32"/>
      <c r="AA341" s="33"/>
      <c r="AB341" s="33"/>
      <c r="AC341" s="91"/>
      <c r="AD341" s="34"/>
    </row>
    <row r="342" spans="1:30" ht="16.5" customHeight="1" x14ac:dyDescent="0.3">
      <c r="A342" s="330">
        <v>337</v>
      </c>
      <c r="B342" s="180"/>
      <c r="C342" s="182"/>
      <c r="D342" s="182"/>
      <c r="E342" s="295"/>
      <c r="F342" s="318"/>
      <c r="G342" s="23"/>
      <c r="H342" s="23"/>
      <c r="I342" s="23"/>
      <c r="J342" s="158"/>
      <c r="K342" s="23"/>
      <c r="L342" s="25"/>
      <c r="M342" s="45"/>
      <c r="N342" s="157"/>
      <c r="O342" s="23"/>
      <c r="P342" s="23"/>
      <c r="Q342" s="23"/>
      <c r="R342" s="23"/>
      <c r="S342" s="23"/>
      <c r="T342" s="25"/>
      <c r="U342" s="45"/>
      <c r="V342" s="46"/>
      <c r="W342" s="23"/>
      <c r="X342" s="23"/>
      <c r="Y342" s="23"/>
      <c r="Z342" s="32"/>
      <c r="AA342" s="33"/>
      <c r="AB342" s="33"/>
      <c r="AC342" s="91"/>
      <c r="AD342" s="34"/>
    </row>
    <row r="343" spans="1:30" ht="16.5" customHeight="1" x14ac:dyDescent="0.3">
      <c r="A343" s="330">
        <v>338</v>
      </c>
      <c r="B343" s="180"/>
      <c r="C343" s="182"/>
      <c r="D343" s="182"/>
      <c r="E343" s="295"/>
      <c r="F343" s="318"/>
      <c r="G343" s="23"/>
      <c r="H343" s="23"/>
      <c r="I343" s="23"/>
      <c r="J343" s="23"/>
      <c r="K343" s="158"/>
      <c r="L343" s="25"/>
      <c r="M343" s="45"/>
      <c r="N343" s="157"/>
      <c r="O343" s="23"/>
      <c r="P343" s="23"/>
      <c r="Q343" s="23"/>
      <c r="R343" s="23"/>
      <c r="S343" s="23"/>
      <c r="T343" s="25"/>
      <c r="U343" s="45"/>
      <c r="V343" s="46"/>
      <c r="W343" s="23"/>
      <c r="X343" s="23"/>
      <c r="Y343" s="23"/>
      <c r="Z343" s="32"/>
      <c r="AA343" s="33"/>
      <c r="AB343" s="33"/>
      <c r="AC343" s="91"/>
      <c r="AD343" s="34"/>
    </row>
    <row r="344" spans="1:30" ht="16.5" customHeight="1" x14ac:dyDescent="0.3">
      <c r="A344" s="330">
        <v>339</v>
      </c>
      <c r="B344" s="180"/>
      <c r="C344" s="3"/>
      <c r="D344" s="3"/>
      <c r="E344" s="246"/>
      <c r="F344" s="318"/>
      <c r="G344" s="23"/>
      <c r="H344" s="23"/>
      <c r="I344" s="23"/>
      <c r="J344" s="23"/>
      <c r="K344" s="23"/>
      <c r="L344" s="25"/>
      <c r="M344" s="45"/>
      <c r="N344" s="157"/>
      <c r="O344" s="23"/>
      <c r="P344" s="23"/>
      <c r="Q344" s="23"/>
      <c r="R344" s="23"/>
      <c r="S344" s="23"/>
      <c r="T344" s="25"/>
      <c r="U344" s="45"/>
      <c r="V344" s="46"/>
      <c r="W344" s="23"/>
      <c r="X344" s="23"/>
      <c r="Y344" s="23"/>
      <c r="Z344" s="32"/>
      <c r="AA344" s="33"/>
      <c r="AB344" s="33"/>
      <c r="AC344" s="91"/>
      <c r="AD344" s="34"/>
    </row>
    <row r="345" spans="1:30" ht="16.5" customHeight="1" x14ac:dyDescent="0.3">
      <c r="A345" s="330">
        <v>340</v>
      </c>
      <c r="B345" s="180"/>
      <c r="C345" s="3"/>
      <c r="D345" s="3"/>
      <c r="E345" s="246"/>
      <c r="F345" s="318"/>
      <c r="G345" s="23"/>
      <c r="H345" s="23"/>
      <c r="I345" s="23"/>
      <c r="J345" s="23"/>
      <c r="K345" s="23"/>
      <c r="L345" s="25"/>
      <c r="M345" s="45"/>
      <c r="N345" s="157"/>
      <c r="O345" s="23"/>
      <c r="P345" s="23"/>
      <c r="Q345" s="23"/>
      <c r="R345" s="23"/>
      <c r="S345" s="23"/>
      <c r="T345" s="25"/>
      <c r="U345" s="45"/>
      <c r="V345" s="46"/>
      <c r="W345" s="23"/>
      <c r="X345" s="23"/>
      <c r="Y345" s="158"/>
      <c r="Z345" s="32"/>
      <c r="AA345" s="33"/>
      <c r="AB345" s="33"/>
      <c r="AC345" s="91"/>
      <c r="AD345" s="34"/>
    </row>
    <row r="346" spans="1:30" ht="16.5" customHeight="1" x14ac:dyDescent="0.3">
      <c r="A346" s="330">
        <v>341</v>
      </c>
      <c r="B346" s="180"/>
      <c r="C346" s="3"/>
      <c r="D346" s="3"/>
      <c r="E346" s="246"/>
      <c r="F346" s="318"/>
      <c r="G346" s="23"/>
      <c r="H346" s="23"/>
      <c r="I346" s="23"/>
      <c r="J346" s="23"/>
      <c r="K346" s="23"/>
      <c r="L346" s="25"/>
      <c r="M346" s="45"/>
      <c r="N346" s="157"/>
      <c r="O346" s="23"/>
      <c r="P346" s="23"/>
      <c r="Q346" s="23"/>
      <c r="R346" s="23"/>
      <c r="S346" s="23"/>
      <c r="T346" s="25"/>
      <c r="U346" s="45"/>
      <c r="V346" s="46"/>
      <c r="W346" s="23"/>
      <c r="X346" s="23"/>
      <c r="Y346" s="23"/>
      <c r="Z346" s="32"/>
      <c r="AA346" s="33"/>
      <c r="AB346" s="33"/>
      <c r="AC346" s="91"/>
      <c r="AD346" s="34"/>
    </row>
    <row r="347" spans="1:30" ht="16.5" customHeight="1" x14ac:dyDescent="0.3">
      <c r="A347" s="330">
        <v>342</v>
      </c>
      <c r="B347" s="180"/>
      <c r="C347" s="3"/>
      <c r="D347" s="3"/>
      <c r="E347" s="246"/>
      <c r="F347" s="318"/>
      <c r="G347" s="23"/>
      <c r="H347" s="23"/>
      <c r="I347" s="23"/>
      <c r="J347" s="23"/>
      <c r="K347" s="23"/>
      <c r="L347" s="25"/>
      <c r="M347" s="45"/>
      <c r="N347" s="157"/>
      <c r="O347" s="23"/>
      <c r="P347" s="23"/>
      <c r="Q347" s="23"/>
      <c r="R347" s="23"/>
      <c r="S347" s="23"/>
      <c r="T347" s="25"/>
      <c r="U347" s="179"/>
      <c r="V347" s="46"/>
      <c r="W347" s="23"/>
      <c r="X347" s="23"/>
      <c r="Y347" s="23"/>
      <c r="Z347" s="32"/>
      <c r="AA347" s="33"/>
      <c r="AB347" s="33"/>
      <c r="AC347" s="91"/>
      <c r="AD347" s="34"/>
    </row>
    <row r="348" spans="1:30" ht="16.5" customHeight="1" x14ac:dyDescent="0.3">
      <c r="A348" s="330">
        <v>343</v>
      </c>
      <c r="B348" s="180"/>
      <c r="C348" s="3"/>
      <c r="D348" s="3"/>
      <c r="E348" s="246"/>
      <c r="F348" s="318"/>
      <c r="G348" s="23"/>
      <c r="H348" s="23"/>
      <c r="I348" s="23"/>
      <c r="J348" s="23"/>
      <c r="K348" s="23"/>
      <c r="L348" s="25"/>
      <c r="M348" s="45"/>
      <c r="N348" s="157"/>
      <c r="O348" s="23"/>
      <c r="P348" s="23"/>
      <c r="Q348" s="23"/>
      <c r="R348" s="23"/>
      <c r="S348" s="23"/>
      <c r="T348" s="25"/>
      <c r="U348" s="45"/>
      <c r="V348" s="46"/>
      <c r="W348" s="23"/>
      <c r="X348" s="23"/>
      <c r="Y348" s="23"/>
      <c r="Z348" s="32"/>
      <c r="AA348" s="33"/>
      <c r="AB348" s="33"/>
      <c r="AC348" s="91"/>
      <c r="AD348" s="34"/>
    </row>
    <row r="349" spans="1:30" ht="16.5" customHeight="1" x14ac:dyDescent="0.3">
      <c r="A349" s="330">
        <v>344</v>
      </c>
      <c r="B349" s="180"/>
      <c r="C349" s="3"/>
      <c r="D349" s="3"/>
      <c r="E349" s="246"/>
      <c r="F349" s="318"/>
      <c r="G349" s="23"/>
      <c r="H349" s="23"/>
      <c r="I349" s="23"/>
      <c r="J349" s="23"/>
      <c r="K349" s="23"/>
      <c r="L349" s="25"/>
      <c r="M349" s="45"/>
      <c r="N349" s="157"/>
      <c r="O349" s="23"/>
      <c r="P349" s="23"/>
      <c r="Q349" s="23"/>
      <c r="R349" s="23"/>
      <c r="S349" s="23"/>
      <c r="T349" s="25"/>
      <c r="U349" s="45"/>
      <c r="V349" s="46"/>
      <c r="W349" s="23"/>
      <c r="X349" s="23"/>
      <c r="Y349" s="23"/>
      <c r="Z349" s="32"/>
      <c r="AA349" s="33"/>
      <c r="AB349" s="33"/>
      <c r="AC349" s="91"/>
      <c r="AD349" s="34"/>
    </row>
    <row r="350" spans="1:30" ht="16.5" customHeight="1" x14ac:dyDescent="0.3">
      <c r="A350" s="330">
        <v>345</v>
      </c>
      <c r="B350" s="180"/>
      <c r="C350" s="3"/>
      <c r="D350" s="3"/>
      <c r="E350" s="246"/>
      <c r="F350" s="318"/>
      <c r="G350" s="23"/>
      <c r="H350" s="23"/>
      <c r="I350" s="23"/>
      <c r="J350" s="23"/>
      <c r="K350" s="23"/>
      <c r="L350" s="25"/>
      <c r="M350" s="45"/>
      <c r="N350" s="157"/>
      <c r="O350" s="23"/>
      <c r="P350" s="23"/>
      <c r="Q350" s="23"/>
      <c r="R350" s="23"/>
      <c r="S350" s="23"/>
      <c r="T350" s="25"/>
      <c r="U350" s="45"/>
      <c r="V350" s="46"/>
      <c r="W350" s="23"/>
      <c r="X350" s="23"/>
      <c r="Y350" s="23"/>
      <c r="Z350" s="32"/>
      <c r="AA350" s="33"/>
      <c r="AB350" s="33"/>
      <c r="AC350" s="91"/>
      <c r="AD350" s="34"/>
    </row>
    <row r="351" spans="1:30" ht="16.5" customHeight="1" x14ac:dyDescent="0.3">
      <c r="A351" s="330">
        <v>346</v>
      </c>
      <c r="B351" s="180"/>
      <c r="C351" s="3"/>
      <c r="D351" s="3"/>
      <c r="E351" s="246"/>
      <c r="F351" s="318"/>
      <c r="G351" s="23"/>
      <c r="H351" s="23"/>
      <c r="I351" s="23"/>
      <c r="J351" s="23"/>
      <c r="K351" s="23"/>
      <c r="L351" s="25"/>
      <c r="M351" s="45"/>
      <c r="N351" s="157"/>
      <c r="O351" s="23"/>
      <c r="P351" s="23"/>
      <c r="Q351" s="23"/>
      <c r="R351" s="23"/>
      <c r="S351" s="23"/>
      <c r="T351" s="25"/>
      <c r="U351" s="45"/>
      <c r="V351" s="46"/>
      <c r="W351" s="23"/>
      <c r="X351" s="23"/>
      <c r="Y351" s="23"/>
      <c r="Z351" s="32"/>
      <c r="AA351" s="33"/>
      <c r="AB351" s="33"/>
      <c r="AC351" s="91"/>
      <c r="AD351" s="34"/>
    </row>
    <row r="352" spans="1:30" ht="16.5" customHeight="1" x14ac:dyDescent="0.3">
      <c r="A352" s="330">
        <v>347</v>
      </c>
      <c r="B352" s="180"/>
      <c r="C352" s="3"/>
      <c r="D352" s="3"/>
      <c r="E352" s="246"/>
      <c r="F352" s="318"/>
      <c r="G352" s="23"/>
      <c r="H352" s="23"/>
      <c r="I352" s="23"/>
      <c r="J352" s="23"/>
      <c r="K352" s="23"/>
      <c r="L352" s="25"/>
      <c r="M352" s="45"/>
      <c r="N352" s="157"/>
      <c r="O352" s="23"/>
      <c r="P352" s="23"/>
      <c r="Q352" s="23"/>
      <c r="R352" s="23"/>
      <c r="S352" s="23"/>
      <c r="T352" s="25"/>
      <c r="U352" s="45"/>
      <c r="V352" s="46"/>
      <c r="W352" s="23"/>
      <c r="X352" s="23"/>
      <c r="Y352" s="23"/>
      <c r="Z352" s="32"/>
      <c r="AA352" s="33"/>
      <c r="AB352" s="33"/>
      <c r="AC352" s="91"/>
      <c r="AD352" s="34"/>
    </row>
    <row r="353" spans="1:30" ht="16.5" customHeight="1" x14ac:dyDescent="0.3">
      <c r="A353" s="330">
        <v>348</v>
      </c>
      <c r="B353" s="180"/>
      <c r="C353" s="3"/>
      <c r="D353" s="3"/>
      <c r="E353" s="246"/>
      <c r="F353" s="318"/>
      <c r="G353" s="23"/>
      <c r="H353" s="23"/>
      <c r="I353" s="23"/>
      <c r="J353" s="23"/>
      <c r="K353" s="23"/>
      <c r="L353" s="25"/>
      <c r="M353" s="45"/>
      <c r="N353" s="157"/>
      <c r="O353" s="23"/>
      <c r="P353" s="23"/>
      <c r="Q353" s="23"/>
      <c r="R353" s="23"/>
      <c r="S353" s="23"/>
      <c r="T353" s="25"/>
      <c r="U353" s="45"/>
      <c r="V353" s="46"/>
      <c r="W353" s="23"/>
      <c r="X353" s="23"/>
      <c r="Y353" s="23"/>
      <c r="Z353" s="32"/>
      <c r="AA353" s="33"/>
      <c r="AB353" s="33"/>
      <c r="AC353" s="91"/>
      <c r="AD353" s="34"/>
    </row>
    <row r="354" spans="1:30" ht="16.5" customHeight="1" x14ac:dyDescent="0.3">
      <c r="A354" s="330">
        <v>349</v>
      </c>
      <c r="B354" s="180"/>
      <c r="C354" s="3"/>
      <c r="D354" s="3"/>
      <c r="E354" s="246"/>
      <c r="F354" s="318"/>
      <c r="G354" s="23"/>
      <c r="H354" s="23"/>
      <c r="I354" s="23"/>
      <c r="J354" s="23"/>
      <c r="K354" s="23"/>
      <c r="L354" s="25"/>
      <c r="M354" s="45"/>
      <c r="N354" s="157"/>
      <c r="O354" s="23"/>
      <c r="P354" s="23"/>
      <c r="Q354" s="23"/>
      <c r="R354" s="23"/>
      <c r="S354" s="23"/>
      <c r="T354" s="25"/>
      <c r="U354" s="45"/>
      <c r="V354" s="46"/>
      <c r="W354" s="23"/>
      <c r="X354" s="23"/>
      <c r="Y354" s="23"/>
      <c r="Z354" s="32"/>
      <c r="AA354" s="33"/>
      <c r="AB354" s="33"/>
      <c r="AC354" s="91"/>
      <c r="AD354" s="34"/>
    </row>
    <row r="355" spans="1:30" ht="16.5" customHeight="1" x14ac:dyDescent="0.3">
      <c r="A355" s="330">
        <v>350</v>
      </c>
      <c r="B355" s="180"/>
      <c r="C355" s="3"/>
      <c r="D355" s="3"/>
      <c r="E355" s="246"/>
      <c r="F355" s="318"/>
      <c r="G355" s="23"/>
      <c r="H355" s="23"/>
      <c r="I355" s="23"/>
      <c r="J355" s="23"/>
      <c r="K355" s="23"/>
      <c r="L355" s="25"/>
      <c r="M355" s="45"/>
      <c r="N355" s="157"/>
      <c r="O355" s="23"/>
      <c r="P355" s="23"/>
      <c r="Q355" s="23"/>
      <c r="R355" s="23"/>
      <c r="S355" s="23"/>
      <c r="T355" s="25"/>
      <c r="U355" s="45"/>
      <c r="V355" s="46"/>
      <c r="W355" s="23"/>
      <c r="X355" s="23"/>
      <c r="Y355" s="23"/>
      <c r="Z355" s="32"/>
      <c r="AA355" s="33"/>
      <c r="AB355" s="33"/>
      <c r="AC355" s="91"/>
      <c r="AD355" s="34"/>
    </row>
    <row r="356" spans="1:30" ht="16.5" customHeight="1" x14ac:dyDescent="0.3">
      <c r="A356" s="330">
        <v>351</v>
      </c>
      <c r="B356" s="180"/>
      <c r="C356" s="3"/>
      <c r="D356" s="3"/>
      <c r="E356" s="246"/>
      <c r="F356" s="318"/>
      <c r="G356" s="23"/>
      <c r="H356" s="23"/>
      <c r="I356" s="23"/>
      <c r="J356" s="23"/>
      <c r="K356" s="23"/>
      <c r="L356" s="25"/>
      <c r="M356" s="45"/>
      <c r="N356" s="157"/>
      <c r="O356" s="23"/>
      <c r="P356" s="23"/>
      <c r="Q356" s="23"/>
      <c r="R356" s="23"/>
      <c r="S356" s="23"/>
      <c r="T356" s="25"/>
      <c r="U356" s="45"/>
      <c r="V356" s="46"/>
      <c r="W356" s="23"/>
      <c r="X356" s="23"/>
      <c r="Y356" s="23"/>
      <c r="Z356" s="32"/>
      <c r="AA356" s="33"/>
      <c r="AB356" s="33"/>
      <c r="AC356" s="91"/>
      <c r="AD356" s="34"/>
    </row>
    <row r="357" spans="1:30" ht="16.5" customHeight="1" x14ac:dyDescent="0.3">
      <c r="A357" s="330">
        <v>352</v>
      </c>
      <c r="B357" s="180"/>
      <c r="C357" s="3"/>
      <c r="D357" s="3"/>
      <c r="E357" s="246"/>
      <c r="F357" s="318"/>
      <c r="G357" s="23"/>
      <c r="H357" s="23"/>
      <c r="I357" s="23"/>
      <c r="J357" s="23"/>
      <c r="K357" s="23"/>
      <c r="L357" s="25"/>
      <c r="M357" s="45"/>
      <c r="N357" s="157"/>
      <c r="O357" s="23"/>
      <c r="P357" s="23"/>
      <c r="Q357" s="23"/>
      <c r="R357" s="23"/>
      <c r="S357" s="23"/>
      <c r="T357" s="25"/>
      <c r="U357" s="45"/>
      <c r="V357" s="46"/>
      <c r="W357" s="23"/>
      <c r="X357" s="23"/>
      <c r="Y357" s="23"/>
      <c r="Z357" s="32"/>
      <c r="AA357" s="33"/>
      <c r="AB357" s="33"/>
      <c r="AC357" s="91"/>
      <c r="AD357" s="34"/>
    </row>
    <row r="358" spans="1:30" ht="16.5" customHeight="1" x14ac:dyDescent="0.3">
      <c r="A358" s="330">
        <v>353</v>
      </c>
      <c r="B358" s="180"/>
      <c r="C358" s="3"/>
      <c r="D358" s="3"/>
      <c r="E358" s="246"/>
      <c r="F358" s="318"/>
      <c r="G358" s="23"/>
      <c r="H358" s="23"/>
      <c r="I358" s="23"/>
      <c r="J358" s="23"/>
      <c r="K358" s="23"/>
      <c r="L358" s="25"/>
      <c r="M358" s="45"/>
      <c r="N358" s="157"/>
      <c r="O358" s="23"/>
      <c r="P358" s="23"/>
      <c r="Q358" s="23"/>
      <c r="R358" s="23"/>
      <c r="S358" s="23"/>
      <c r="T358" s="25"/>
      <c r="U358" s="45"/>
      <c r="V358" s="46"/>
      <c r="W358" s="23"/>
      <c r="X358" s="23"/>
      <c r="Y358" s="23"/>
      <c r="Z358" s="32"/>
      <c r="AA358" s="33"/>
      <c r="AB358" s="33"/>
      <c r="AC358" s="91"/>
      <c r="AD358" s="34"/>
    </row>
    <row r="359" spans="1:30" ht="16.5" customHeight="1" x14ac:dyDescent="0.3">
      <c r="A359" s="330">
        <v>354</v>
      </c>
      <c r="B359" s="180"/>
      <c r="C359" s="3"/>
      <c r="D359" s="3"/>
      <c r="E359" s="246"/>
      <c r="F359" s="318"/>
      <c r="G359" s="23"/>
      <c r="H359" s="23"/>
      <c r="I359" s="23"/>
      <c r="J359" s="23"/>
      <c r="K359" s="23"/>
      <c r="L359" s="25"/>
      <c r="M359" s="45"/>
      <c r="N359" s="157"/>
      <c r="O359" s="23"/>
      <c r="P359" s="23"/>
      <c r="Q359" s="23"/>
      <c r="R359" s="23"/>
      <c r="S359" s="23"/>
      <c r="T359" s="25"/>
      <c r="U359" s="45"/>
      <c r="V359" s="46"/>
      <c r="W359" s="23"/>
      <c r="X359" s="23"/>
      <c r="Y359" s="23"/>
      <c r="Z359" s="32"/>
      <c r="AA359" s="33"/>
      <c r="AB359" s="33"/>
      <c r="AC359" s="91"/>
      <c r="AD359" s="34"/>
    </row>
    <row r="360" spans="1:30" ht="16.5" customHeight="1" x14ac:dyDescent="0.3">
      <c r="A360" s="330">
        <v>355</v>
      </c>
      <c r="B360" s="180"/>
      <c r="C360" s="3"/>
      <c r="D360" s="3"/>
      <c r="E360" s="246"/>
      <c r="F360" s="318"/>
      <c r="G360" s="23"/>
      <c r="H360" s="23"/>
      <c r="I360" s="23"/>
      <c r="J360" s="23"/>
      <c r="K360" s="23"/>
      <c r="L360" s="25"/>
      <c r="M360" s="45"/>
      <c r="N360" s="157"/>
      <c r="O360" s="23"/>
      <c r="P360" s="23"/>
      <c r="Q360" s="23"/>
      <c r="R360" s="23"/>
      <c r="S360" s="23"/>
      <c r="T360" s="25"/>
      <c r="U360" s="45"/>
      <c r="V360" s="46"/>
      <c r="W360" s="23"/>
      <c r="X360" s="23"/>
      <c r="Y360" s="23"/>
      <c r="Z360" s="32"/>
      <c r="AA360" s="33"/>
      <c r="AB360" s="33"/>
      <c r="AC360" s="91"/>
      <c r="AD360" s="34"/>
    </row>
    <row r="361" spans="1:30" ht="16.5" customHeight="1" x14ac:dyDescent="0.3">
      <c r="A361" s="330">
        <v>356</v>
      </c>
      <c r="B361" s="180"/>
      <c r="C361" s="3"/>
      <c r="D361" s="3"/>
      <c r="E361" s="246"/>
      <c r="F361" s="318"/>
      <c r="G361" s="23"/>
      <c r="H361" s="23"/>
      <c r="I361" s="23"/>
      <c r="J361" s="23"/>
      <c r="K361" s="23"/>
      <c r="L361" s="25"/>
      <c r="M361" s="45"/>
      <c r="N361" s="157"/>
      <c r="O361" s="23"/>
      <c r="P361" s="23"/>
      <c r="Q361" s="23"/>
      <c r="R361" s="23"/>
      <c r="S361" s="23"/>
      <c r="T361" s="25"/>
      <c r="U361" s="45"/>
      <c r="V361" s="46"/>
      <c r="W361" s="23"/>
      <c r="X361" s="23"/>
      <c r="Y361" s="23"/>
      <c r="Z361" s="32"/>
      <c r="AA361" s="33"/>
      <c r="AB361" s="33"/>
      <c r="AC361" s="91"/>
      <c r="AD361" s="34"/>
    </row>
    <row r="362" spans="1:30" ht="16.5" customHeight="1" x14ac:dyDescent="0.3">
      <c r="A362" s="330">
        <v>357</v>
      </c>
      <c r="B362" s="180"/>
      <c r="C362" s="3"/>
      <c r="D362" s="3"/>
      <c r="E362" s="246"/>
      <c r="F362" s="318"/>
      <c r="G362" s="23"/>
      <c r="H362" s="23"/>
      <c r="I362" s="23"/>
      <c r="J362" s="23"/>
      <c r="K362" s="23"/>
      <c r="L362" s="25"/>
      <c r="M362" s="45"/>
      <c r="N362" s="157"/>
      <c r="O362" s="23"/>
      <c r="P362" s="23"/>
      <c r="Q362" s="23"/>
      <c r="R362" s="23"/>
      <c r="S362" s="23"/>
      <c r="T362" s="25"/>
      <c r="U362" s="45"/>
      <c r="V362" s="46"/>
      <c r="W362" s="23"/>
      <c r="X362" s="23"/>
      <c r="Y362" s="23"/>
      <c r="Z362" s="32"/>
      <c r="AA362" s="33"/>
      <c r="AB362" s="33"/>
      <c r="AC362" s="91"/>
      <c r="AD362" s="34"/>
    </row>
    <row r="363" spans="1:30" ht="16.5" customHeight="1" x14ac:dyDescent="0.3">
      <c r="A363" s="330">
        <v>358</v>
      </c>
      <c r="B363" s="180"/>
      <c r="C363" s="3"/>
      <c r="D363" s="3"/>
      <c r="E363" s="246"/>
      <c r="F363" s="318"/>
      <c r="G363" s="23"/>
      <c r="H363" s="23"/>
      <c r="I363" s="23"/>
      <c r="J363" s="23"/>
      <c r="K363" s="23"/>
      <c r="L363" s="25"/>
      <c r="M363" s="45"/>
      <c r="N363" s="157"/>
      <c r="O363" s="23"/>
      <c r="P363" s="23"/>
      <c r="Q363" s="23"/>
      <c r="R363" s="23"/>
      <c r="S363" s="23"/>
      <c r="T363" s="25"/>
      <c r="U363" s="45"/>
      <c r="V363" s="46"/>
      <c r="W363" s="23"/>
      <c r="X363" s="23"/>
      <c r="Y363" s="23"/>
      <c r="Z363" s="32"/>
      <c r="AA363" s="33"/>
      <c r="AB363" s="33"/>
      <c r="AC363" s="91"/>
      <c r="AD363" s="34"/>
    </row>
    <row r="364" spans="1:30" ht="16.5" customHeight="1" x14ac:dyDescent="0.3">
      <c r="A364" s="330">
        <v>359</v>
      </c>
      <c r="B364" s="180"/>
      <c r="C364" s="3"/>
      <c r="D364" s="3"/>
      <c r="E364" s="246"/>
      <c r="F364" s="318"/>
      <c r="G364" s="23"/>
      <c r="H364" s="23"/>
      <c r="I364" s="23"/>
      <c r="J364" s="23"/>
      <c r="K364" s="23"/>
      <c r="L364" s="25"/>
      <c r="M364" s="45"/>
      <c r="N364" s="157"/>
      <c r="O364" s="23"/>
      <c r="P364" s="23"/>
      <c r="Q364" s="23"/>
      <c r="R364" s="23"/>
      <c r="S364" s="23"/>
      <c r="T364" s="25"/>
      <c r="U364" s="45"/>
      <c r="V364" s="46"/>
      <c r="W364" s="23"/>
      <c r="X364" s="23"/>
      <c r="Y364" s="23"/>
      <c r="Z364" s="32"/>
      <c r="AA364" s="33"/>
      <c r="AB364" s="33"/>
      <c r="AC364" s="91"/>
      <c r="AD364" s="34"/>
    </row>
    <row r="365" spans="1:30" ht="16.5" customHeight="1" x14ac:dyDescent="0.3">
      <c r="A365" s="330">
        <v>360</v>
      </c>
      <c r="B365" s="180"/>
      <c r="C365" s="3"/>
      <c r="D365" s="3"/>
      <c r="E365" s="246"/>
      <c r="F365" s="318"/>
      <c r="G365" s="23"/>
      <c r="H365" s="23"/>
      <c r="I365" s="23"/>
      <c r="J365" s="23"/>
      <c r="K365" s="23"/>
      <c r="L365" s="25"/>
      <c r="M365" s="45"/>
      <c r="N365" s="157"/>
      <c r="O365" s="23"/>
      <c r="P365" s="23"/>
      <c r="Q365" s="23"/>
      <c r="R365" s="23"/>
      <c r="S365" s="23"/>
      <c r="T365" s="25"/>
      <c r="U365" s="45"/>
      <c r="V365" s="46"/>
      <c r="W365" s="23"/>
      <c r="X365" s="23"/>
      <c r="Y365" s="23"/>
      <c r="Z365" s="32"/>
      <c r="AA365" s="33"/>
      <c r="AB365" s="33"/>
      <c r="AC365" s="91"/>
      <c r="AD365" s="34"/>
    </row>
    <row r="366" spans="1:30" ht="16.5" customHeight="1" x14ac:dyDescent="0.3">
      <c r="A366" s="330">
        <v>361</v>
      </c>
      <c r="B366" s="180"/>
      <c r="C366" s="3"/>
      <c r="D366" s="3"/>
      <c r="E366" s="246"/>
      <c r="F366" s="318"/>
      <c r="G366" s="23"/>
      <c r="H366" s="23"/>
      <c r="I366" s="23"/>
      <c r="J366" s="23"/>
      <c r="K366" s="23"/>
      <c r="L366" s="25"/>
      <c r="M366" s="45"/>
      <c r="N366" s="157"/>
      <c r="O366" s="23"/>
      <c r="P366" s="23"/>
      <c r="Q366" s="23"/>
      <c r="R366" s="23"/>
      <c r="S366" s="23"/>
      <c r="T366" s="25"/>
      <c r="U366" s="45"/>
      <c r="V366" s="46"/>
      <c r="W366" s="23"/>
      <c r="X366" s="23"/>
      <c r="Y366" s="23"/>
      <c r="Z366" s="32"/>
      <c r="AA366" s="33"/>
      <c r="AB366" s="33"/>
      <c r="AC366" s="91"/>
      <c r="AD366" s="34"/>
    </row>
    <row r="367" spans="1:30" ht="16.5" customHeight="1" x14ac:dyDescent="0.3">
      <c r="A367" s="330">
        <v>362</v>
      </c>
      <c r="B367" s="180"/>
      <c r="C367" s="3"/>
      <c r="D367" s="3"/>
      <c r="E367" s="246"/>
      <c r="F367" s="318"/>
      <c r="G367" s="23"/>
      <c r="H367" s="23"/>
      <c r="I367" s="23"/>
      <c r="J367" s="23"/>
      <c r="K367" s="23"/>
      <c r="L367" s="25"/>
      <c r="M367" s="45"/>
      <c r="N367" s="157"/>
      <c r="O367" s="23"/>
      <c r="P367" s="23"/>
      <c r="Q367" s="23"/>
      <c r="R367" s="23"/>
      <c r="S367" s="23"/>
      <c r="T367" s="25"/>
      <c r="U367" s="45"/>
      <c r="V367" s="46"/>
      <c r="W367" s="23"/>
      <c r="X367" s="23"/>
      <c r="Y367" s="23"/>
      <c r="Z367" s="32"/>
      <c r="AA367" s="33"/>
      <c r="AB367" s="33"/>
      <c r="AC367" s="91"/>
      <c r="AD367" s="34"/>
    </row>
    <row r="368" spans="1:30" ht="16.5" customHeight="1" x14ac:dyDescent="0.3">
      <c r="A368" s="330">
        <v>363</v>
      </c>
      <c r="B368" s="180"/>
      <c r="C368" s="3"/>
      <c r="D368" s="3"/>
      <c r="E368" s="246"/>
      <c r="F368" s="318"/>
      <c r="G368" s="23"/>
      <c r="H368" s="23"/>
      <c r="I368" s="23"/>
      <c r="J368" s="23"/>
      <c r="K368" s="23"/>
      <c r="L368" s="25"/>
      <c r="M368" s="45"/>
      <c r="N368" s="157"/>
      <c r="O368" s="23"/>
      <c r="P368" s="23"/>
      <c r="Q368" s="23"/>
      <c r="R368" s="23"/>
      <c r="S368" s="23"/>
      <c r="T368" s="25"/>
      <c r="U368" s="45"/>
      <c r="V368" s="46"/>
      <c r="W368" s="23"/>
      <c r="X368" s="23"/>
      <c r="Y368" s="23"/>
      <c r="Z368" s="32"/>
      <c r="AA368" s="33"/>
      <c r="AB368" s="33"/>
      <c r="AC368" s="91"/>
      <c r="AD368" s="34"/>
    </row>
    <row r="369" spans="1:30" ht="16.5" customHeight="1" x14ac:dyDescent="0.3">
      <c r="A369" s="330">
        <v>364</v>
      </c>
      <c r="B369" s="180"/>
      <c r="C369" s="3"/>
      <c r="D369" s="3"/>
      <c r="E369" s="246"/>
      <c r="F369" s="318"/>
      <c r="G369" s="23"/>
      <c r="H369" s="23"/>
      <c r="I369" s="23"/>
      <c r="J369" s="23"/>
      <c r="K369" s="23"/>
      <c r="L369" s="25"/>
      <c r="M369" s="45"/>
      <c r="N369" s="157"/>
      <c r="O369" s="23"/>
      <c r="P369" s="23"/>
      <c r="Q369" s="23"/>
      <c r="R369" s="23"/>
      <c r="S369" s="23"/>
      <c r="T369" s="25"/>
      <c r="U369" s="45"/>
      <c r="V369" s="46"/>
      <c r="W369" s="23"/>
      <c r="X369" s="23"/>
      <c r="Y369" s="23"/>
      <c r="Z369" s="32"/>
      <c r="AA369" s="33"/>
      <c r="AB369" s="33"/>
      <c r="AC369" s="91"/>
      <c r="AD369" s="34"/>
    </row>
    <row r="370" spans="1:30" ht="16.5" customHeight="1" x14ac:dyDescent="0.3">
      <c r="A370" s="330">
        <v>365</v>
      </c>
      <c r="B370" s="180"/>
      <c r="C370" s="3"/>
      <c r="D370" s="3"/>
      <c r="E370" s="246"/>
      <c r="F370" s="318"/>
      <c r="G370" s="23"/>
      <c r="H370" s="23"/>
      <c r="I370" s="23"/>
      <c r="J370" s="23"/>
      <c r="K370" s="23"/>
      <c r="L370" s="25"/>
      <c r="M370" s="45"/>
      <c r="N370" s="157"/>
      <c r="O370" s="23"/>
      <c r="P370" s="23"/>
      <c r="Q370" s="23"/>
      <c r="R370" s="23"/>
      <c r="S370" s="23"/>
      <c r="T370" s="25"/>
      <c r="U370" s="45"/>
      <c r="V370" s="46"/>
      <c r="W370" s="23"/>
      <c r="X370" s="23"/>
      <c r="Y370" s="23"/>
      <c r="Z370" s="32"/>
      <c r="AA370" s="33"/>
      <c r="AB370" s="33"/>
      <c r="AC370" s="91"/>
      <c r="AD370" s="34"/>
    </row>
    <row r="371" spans="1:30" ht="16.5" customHeight="1" x14ac:dyDescent="0.3">
      <c r="A371" s="330">
        <v>366</v>
      </c>
      <c r="B371" s="180"/>
      <c r="C371" s="3"/>
      <c r="D371" s="3"/>
      <c r="E371" s="246"/>
      <c r="F371" s="318"/>
      <c r="G371" s="23"/>
      <c r="H371" s="23"/>
      <c r="I371" s="23"/>
      <c r="J371" s="23"/>
      <c r="K371" s="23"/>
      <c r="L371" s="25"/>
      <c r="M371" s="45"/>
      <c r="N371" s="157"/>
      <c r="O371" s="23"/>
      <c r="P371" s="23"/>
      <c r="Q371" s="23"/>
      <c r="R371" s="23"/>
      <c r="S371" s="23"/>
      <c r="T371" s="25"/>
      <c r="U371" s="45"/>
      <c r="V371" s="46"/>
      <c r="W371" s="23"/>
      <c r="X371" s="23"/>
      <c r="Y371" s="23"/>
      <c r="Z371" s="32"/>
      <c r="AA371" s="33"/>
      <c r="AB371" s="33"/>
      <c r="AC371" s="91"/>
      <c r="AD371" s="34"/>
    </row>
    <row r="372" spans="1:30" ht="16.5" customHeight="1" x14ac:dyDescent="0.3">
      <c r="A372" s="330">
        <v>367</v>
      </c>
      <c r="B372" s="180"/>
      <c r="C372" s="3"/>
      <c r="D372" s="3"/>
      <c r="E372" s="246"/>
      <c r="F372" s="318"/>
      <c r="G372" s="23"/>
      <c r="H372" s="23"/>
      <c r="I372" s="23"/>
      <c r="J372" s="23"/>
      <c r="K372" s="23"/>
      <c r="L372" s="25"/>
      <c r="M372" s="45"/>
      <c r="N372" s="157"/>
      <c r="O372" s="23"/>
      <c r="P372" s="23"/>
      <c r="Q372" s="23"/>
      <c r="R372" s="23"/>
      <c r="S372" s="23"/>
      <c r="T372" s="25"/>
      <c r="U372" s="45"/>
      <c r="V372" s="46"/>
      <c r="W372" s="23"/>
      <c r="X372" s="23"/>
      <c r="Y372" s="23"/>
      <c r="Z372" s="32"/>
      <c r="AA372" s="33"/>
      <c r="AB372" s="33"/>
      <c r="AC372" s="91"/>
      <c r="AD372" s="34"/>
    </row>
    <row r="373" spans="1:30" ht="16.5" customHeight="1" x14ac:dyDescent="0.3">
      <c r="A373" s="330">
        <v>368</v>
      </c>
      <c r="B373" s="180"/>
      <c r="C373" s="3"/>
      <c r="D373" s="3"/>
      <c r="E373" s="246"/>
      <c r="F373" s="318"/>
      <c r="G373" s="23"/>
      <c r="H373" s="23"/>
      <c r="I373" s="23"/>
      <c r="J373" s="23"/>
      <c r="K373" s="23"/>
      <c r="L373" s="25"/>
      <c r="M373" s="45"/>
      <c r="N373" s="157"/>
      <c r="O373" s="23"/>
      <c r="P373" s="23"/>
      <c r="Q373" s="23"/>
      <c r="R373" s="23"/>
      <c r="S373" s="23"/>
      <c r="T373" s="25"/>
      <c r="U373" s="45"/>
      <c r="V373" s="46"/>
      <c r="W373" s="23"/>
      <c r="X373" s="23"/>
      <c r="Y373" s="23"/>
      <c r="Z373" s="32"/>
      <c r="AA373" s="33"/>
      <c r="AB373" s="33"/>
      <c r="AC373" s="91"/>
      <c r="AD373" s="34"/>
    </row>
    <row r="374" spans="1:30" ht="16.5" customHeight="1" x14ac:dyDescent="0.3">
      <c r="A374" s="330">
        <v>369</v>
      </c>
      <c r="B374" s="180"/>
      <c r="C374" s="3"/>
      <c r="D374" s="3"/>
      <c r="E374" s="246"/>
      <c r="F374" s="318"/>
      <c r="G374" s="23"/>
      <c r="H374" s="23"/>
      <c r="I374" s="23"/>
      <c r="J374" s="23"/>
      <c r="K374" s="23"/>
      <c r="L374" s="25"/>
      <c r="M374" s="45"/>
      <c r="N374" s="157"/>
      <c r="O374" s="23"/>
      <c r="P374" s="23"/>
      <c r="Q374" s="23"/>
      <c r="R374" s="23"/>
      <c r="S374" s="23"/>
      <c r="T374" s="25"/>
      <c r="U374" s="45"/>
      <c r="V374" s="46"/>
      <c r="W374" s="23"/>
      <c r="X374" s="23"/>
      <c r="Y374" s="23"/>
      <c r="Z374" s="32"/>
      <c r="AA374" s="33"/>
      <c r="AB374" s="33"/>
      <c r="AC374" s="91"/>
      <c r="AD374" s="34"/>
    </row>
    <row r="375" spans="1:30" ht="16.5" customHeight="1" x14ac:dyDescent="0.3">
      <c r="A375" s="330">
        <v>370</v>
      </c>
      <c r="B375" s="180"/>
      <c r="C375" s="3"/>
      <c r="D375" s="3"/>
      <c r="E375" s="246"/>
      <c r="F375" s="318"/>
      <c r="G375" s="23"/>
      <c r="H375" s="23"/>
      <c r="I375" s="23"/>
      <c r="J375" s="23"/>
      <c r="K375" s="23"/>
      <c r="L375" s="25"/>
      <c r="M375" s="45"/>
      <c r="N375" s="157"/>
      <c r="O375" s="23"/>
      <c r="P375" s="23"/>
      <c r="Q375" s="23"/>
      <c r="R375" s="23"/>
      <c r="S375" s="23"/>
      <c r="T375" s="25"/>
      <c r="U375" s="45"/>
      <c r="V375" s="46"/>
      <c r="W375" s="23"/>
      <c r="X375" s="23"/>
      <c r="Y375" s="23"/>
      <c r="Z375" s="32"/>
      <c r="AA375" s="33"/>
      <c r="AB375" s="33"/>
      <c r="AC375" s="91"/>
      <c r="AD375" s="34"/>
    </row>
    <row r="376" spans="1:30" ht="16.5" customHeight="1" x14ac:dyDescent="0.3">
      <c r="A376" s="330">
        <v>371</v>
      </c>
      <c r="B376" s="180"/>
      <c r="C376" s="3"/>
      <c r="D376" s="3"/>
      <c r="E376" s="246"/>
      <c r="F376" s="318"/>
      <c r="G376" s="23"/>
      <c r="H376" s="23"/>
      <c r="I376" s="23"/>
      <c r="J376" s="23"/>
      <c r="K376" s="23"/>
      <c r="L376" s="25"/>
      <c r="M376" s="45"/>
      <c r="N376" s="157"/>
      <c r="O376" s="23"/>
      <c r="P376" s="23"/>
      <c r="Q376" s="23"/>
      <c r="R376" s="23"/>
      <c r="S376" s="23"/>
      <c r="T376" s="25"/>
      <c r="U376" s="45"/>
      <c r="V376" s="46"/>
      <c r="W376" s="23"/>
      <c r="X376" s="23"/>
      <c r="Y376" s="23"/>
      <c r="Z376" s="32"/>
      <c r="AA376" s="33"/>
      <c r="AB376" s="33"/>
      <c r="AC376" s="91"/>
      <c r="AD376" s="34"/>
    </row>
    <row r="377" spans="1:30" ht="16.5" customHeight="1" x14ac:dyDescent="0.3">
      <c r="A377" s="330">
        <v>372</v>
      </c>
      <c r="B377" s="180"/>
      <c r="C377" s="3"/>
      <c r="D377" s="3"/>
      <c r="E377" s="246"/>
      <c r="F377" s="318"/>
      <c r="G377" s="23"/>
      <c r="H377" s="23"/>
      <c r="I377" s="23"/>
      <c r="J377" s="23"/>
      <c r="K377" s="23"/>
      <c r="L377" s="25"/>
      <c r="M377" s="45"/>
      <c r="N377" s="157"/>
      <c r="O377" s="23"/>
      <c r="P377" s="23"/>
      <c r="Q377" s="23"/>
      <c r="R377" s="23"/>
      <c r="S377" s="23"/>
      <c r="T377" s="25"/>
      <c r="U377" s="45"/>
      <c r="V377" s="46"/>
      <c r="W377" s="23"/>
      <c r="X377" s="23"/>
      <c r="Y377" s="23"/>
      <c r="Z377" s="32"/>
      <c r="AA377" s="33"/>
      <c r="AB377" s="33"/>
      <c r="AC377" s="91"/>
      <c r="AD377" s="34"/>
    </row>
    <row r="378" spans="1:30" ht="16.5" customHeight="1" x14ac:dyDescent="0.3">
      <c r="A378" s="330">
        <v>373</v>
      </c>
      <c r="B378" s="180"/>
      <c r="C378" s="3"/>
      <c r="D378" s="3"/>
      <c r="E378" s="246"/>
      <c r="F378" s="318"/>
      <c r="G378" s="23"/>
      <c r="H378" s="23"/>
      <c r="I378" s="23"/>
      <c r="J378" s="23"/>
      <c r="K378" s="23"/>
      <c r="L378" s="25"/>
      <c r="M378" s="45"/>
      <c r="N378" s="157"/>
      <c r="O378" s="23"/>
      <c r="P378" s="23"/>
      <c r="Q378" s="23"/>
      <c r="R378" s="23"/>
      <c r="S378" s="23"/>
      <c r="T378" s="25"/>
      <c r="U378" s="45"/>
      <c r="V378" s="46"/>
      <c r="W378" s="23"/>
      <c r="X378" s="23"/>
      <c r="Y378" s="23"/>
      <c r="Z378" s="32"/>
      <c r="AA378" s="33"/>
      <c r="AB378" s="33"/>
      <c r="AC378" s="91"/>
      <c r="AD378" s="34"/>
    </row>
    <row r="379" spans="1:30" ht="16.5" customHeight="1" x14ac:dyDescent="0.3">
      <c r="A379" s="330">
        <v>374</v>
      </c>
      <c r="B379" s="180"/>
      <c r="C379" s="3"/>
      <c r="D379" s="3"/>
      <c r="E379" s="246"/>
      <c r="F379" s="318"/>
      <c r="G379" s="23"/>
      <c r="H379" s="23"/>
      <c r="I379" s="23"/>
      <c r="J379" s="23"/>
      <c r="K379" s="23"/>
      <c r="L379" s="25"/>
      <c r="M379" s="45"/>
      <c r="N379" s="157"/>
      <c r="O379" s="23"/>
      <c r="P379" s="23"/>
      <c r="Q379" s="23"/>
      <c r="R379" s="23"/>
      <c r="S379" s="23"/>
      <c r="T379" s="25"/>
      <c r="U379" s="45"/>
      <c r="V379" s="46"/>
      <c r="W379" s="23"/>
      <c r="X379" s="23"/>
      <c r="Y379" s="23"/>
      <c r="Z379" s="32"/>
      <c r="AA379" s="33"/>
      <c r="AB379" s="33"/>
      <c r="AC379" s="91"/>
      <c r="AD379" s="34"/>
    </row>
    <row r="380" spans="1:30" ht="16.5" customHeight="1" x14ac:dyDescent="0.3">
      <c r="A380" s="330">
        <v>375</v>
      </c>
      <c r="B380" s="180"/>
      <c r="C380" s="3"/>
      <c r="D380" s="3"/>
      <c r="E380" s="246"/>
      <c r="F380" s="318"/>
      <c r="G380" s="23"/>
      <c r="H380" s="23"/>
      <c r="I380" s="23"/>
      <c r="J380" s="23"/>
      <c r="K380" s="23"/>
      <c r="L380" s="25"/>
      <c r="M380" s="45"/>
      <c r="N380" s="157"/>
      <c r="O380" s="23"/>
      <c r="P380" s="23"/>
      <c r="Q380" s="23"/>
      <c r="R380" s="23"/>
      <c r="S380" s="23"/>
      <c r="T380" s="25"/>
      <c r="U380" s="45"/>
      <c r="V380" s="46"/>
      <c r="W380" s="23"/>
      <c r="X380" s="23"/>
      <c r="Y380" s="23"/>
      <c r="Z380" s="32"/>
      <c r="AA380" s="33"/>
      <c r="AB380" s="33"/>
      <c r="AC380" s="91"/>
      <c r="AD380" s="34"/>
    </row>
    <row r="381" spans="1:30" ht="16.5" customHeight="1" x14ac:dyDescent="0.3">
      <c r="A381" s="330">
        <v>376</v>
      </c>
      <c r="B381" s="180"/>
      <c r="C381" s="3"/>
      <c r="D381" s="3"/>
      <c r="E381" s="246"/>
      <c r="F381" s="318"/>
      <c r="G381" s="23"/>
      <c r="H381" s="23"/>
      <c r="I381" s="23"/>
      <c r="J381" s="23"/>
      <c r="K381" s="23"/>
      <c r="L381" s="25"/>
      <c r="M381" s="45"/>
      <c r="N381" s="157"/>
      <c r="O381" s="23"/>
      <c r="P381" s="23"/>
      <c r="Q381" s="23"/>
      <c r="R381" s="23"/>
      <c r="S381" s="23"/>
      <c r="T381" s="25"/>
      <c r="U381" s="45"/>
      <c r="V381" s="46"/>
      <c r="W381" s="23"/>
      <c r="X381" s="23"/>
      <c r="Y381" s="23"/>
      <c r="Z381" s="32"/>
      <c r="AA381" s="33"/>
      <c r="AB381" s="33"/>
      <c r="AC381" s="91"/>
      <c r="AD381" s="34"/>
    </row>
    <row r="382" spans="1:30" ht="16.5" customHeight="1" x14ac:dyDescent="0.3">
      <c r="A382" s="330">
        <v>377</v>
      </c>
      <c r="B382" s="180"/>
      <c r="C382" s="3"/>
      <c r="D382" s="3"/>
      <c r="E382" s="246"/>
      <c r="F382" s="318"/>
      <c r="G382" s="23"/>
      <c r="H382" s="23"/>
      <c r="I382" s="23"/>
      <c r="J382" s="23"/>
      <c r="K382" s="23"/>
      <c r="L382" s="25"/>
      <c r="M382" s="45"/>
      <c r="N382" s="157"/>
      <c r="O382" s="23"/>
      <c r="P382" s="23"/>
      <c r="Q382" s="23"/>
      <c r="R382" s="23"/>
      <c r="S382" s="23"/>
      <c r="T382" s="25"/>
      <c r="U382" s="45"/>
      <c r="V382" s="46"/>
      <c r="W382" s="23"/>
      <c r="X382" s="23"/>
      <c r="Y382" s="23"/>
      <c r="Z382" s="32"/>
      <c r="AA382" s="33"/>
      <c r="AB382" s="33"/>
      <c r="AC382" s="91"/>
      <c r="AD382" s="34"/>
    </row>
    <row r="383" spans="1:30" ht="16.5" customHeight="1" x14ac:dyDescent="0.3">
      <c r="A383" s="330">
        <v>378</v>
      </c>
      <c r="B383" s="180"/>
      <c r="C383" s="3"/>
      <c r="D383" s="3"/>
      <c r="E383" s="246"/>
      <c r="F383" s="318"/>
      <c r="G383" s="23"/>
      <c r="H383" s="23"/>
      <c r="I383" s="23"/>
      <c r="J383" s="23"/>
      <c r="K383" s="23"/>
      <c r="L383" s="25"/>
      <c r="M383" s="45"/>
      <c r="N383" s="157"/>
      <c r="O383" s="23"/>
      <c r="P383" s="23"/>
      <c r="Q383" s="23"/>
      <c r="R383" s="23"/>
      <c r="S383" s="23"/>
      <c r="T383" s="25"/>
      <c r="U383" s="45"/>
      <c r="V383" s="46"/>
      <c r="W383" s="23"/>
      <c r="X383" s="23"/>
      <c r="Y383" s="23"/>
      <c r="Z383" s="32"/>
      <c r="AA383" s="33"/>
      <c r="AB383" s="33"/>
      <c r="AC383" s="91"/>
      <c r="AD383" s="34"/>
    </row>
    <row r="384" spans="1:30" ht="16.5" customHeight="1" x14ac:dyDescent="0.3">
      <c r="A384" s="330">
        <v>379</v>
      </c>
      <c r="B384" s="180"/>
      <c r="C384" s="3"/>
      <c r="D384" s="3"/>
      <c r="E384" s="246"/>
      <c r="F384" s="318"/>
      <c r="G384" s="23"/>
      <c r="H384" s="23"/>
      <c r="I384" s="23"/>
      <c r="J384" s="23"/>
      <c r="K384" s="23"/>
      <c r="L384" s="25"/>
      <c r="M384" s="45"/>
      <c r="N384" s="157"/>
      <c r="O384" s="23"/>
      <c r="P384" s="23"/>
      <c r="Q384" s="23"/>
      <c r="R384" s="23"/>
      <c r="S384" s="23"/>
      <c r="T384" s="25"/>
      <c r="U384" s="45"/>
      <c r="V384" s="46"/>
      <c r="W384" s="23"/>
      <c r="X384" s="23"/>
      <c r="Y384" s="23"/>
      <c r="Z384" s="32"/>
      <c r="AA384" s="33"/>
      <c r="AB384" s="33"/>
      <c r="AC384" s="91"/>
      <c r="AD384" s="34"/>
    </row>
    <row r="385" spans="1:31" ht="16.5" customHeight="1" x14ac:dyDescent="0.3">
      <c r="A385" s="330">
        <v>380</v>
      </c>
      <c r="B385" s="180"/>
      <c r="C385" s="3"/>
      <c r="D385" s="3"/>
      <c r="E385" s="246"/>
      <c r="F385" s="318"/>
      <c r="G385" s="23"/>
      <c r="H385" s="23"/>
      <c r="I385" s="23"/>
      <c r="J385" s="23"/>
      <c r="K385" s="23"/>
      <c r="L385" s="25"/>
      <c r="M385" s="45"/>
      <c r="N385" s="157"/>
      <c r="O385" s="23"/>
      <c r="P385" s="23"/>
      <c r="Q385" s="23"/>
      <c r="R385" s="23"/>
      <c r="S385" s="23"/>
      <c r="T385" s="25"/>
      <c r="U385" s="45"/>
      <c r="V385" s="46"/>
      <c r="W385" s="23"/>
      <c r="X385" s="23"/>
      <c r="Y385" s="23"/>
      <c r="Z385" s="32"/>
      <c r="AA385" s="33"/>
      <c r="AB385" s="33"/>
      <c r="AC385" s="91"/>
      <c r="AD385" s="34"/>
    </row>
    <row r="386" spans="1:31" ht="16.5" customHeight="1" x14ac:dyDescent="0.3">
      <c r="A386" s="330">
        <v>381</v>
      </c>
      <c r="B386" s="180"/>
      <c r="C386" s="3"/>
      <c r="D386" s="3"/>
      <c r="E386" s="246"/>
      <c r="F386" s="318"/>
      <c r="G386" s="23"/>
      <c r="H386" s="23"/>
      <c r="I386" s="23"/>
      <c r="J386" s="23"/>
      <c r="K386" s="23"/>
      <c r="L386" s="25"/>
      <c r="M386" s="45"/>
      <c r="N386" s="157"/>
      <c r="O386" s="23"/>
      <c r="P386" s="23"/>
      <c r="Q386" s="23"/>
      <c r="R386" s="23"/>
      <c r="S386" s="23"/>
      <c r="T386" s="25"/>
      <c r="U386" s="45"/>
      <c r="V386" s="46"/>
      <c r="W386" s="23"/>
      <c r="X386" s="23"/>
      <c r="Y386" s="23"/>
      <c r="Z386" s="32"/>
      <c r="AA386" s="33"/>
      <c r="AB386" s="33"/>
      <c r="AC386" s="91"/>
      <c r="AD386" s="34"/>
    </row>
    <row r="387" spans="1:31" ht="16.5" customHeight="1" x14ac:dyDescent="0.3">
      <c r="A387" s="330">
        <v>382</v>
      </c>
      <c r="B387" s="180"/>
      <c r="C387" s="3"/>
      <c r="D387" s="3"/>
      <c r="E387" s="246"/>
      <c r="F387" s="318"/>
      <c r="G387" s="23"/>
      <c r="H387" s="23"/>
      <c r="I387" s="23"/>
      <c r="J387" s="23"/>
      <c r="K387" s="23"/>
      <c r="L387" s="25"/>
      <c r="M387" s="45"/>
      <c r="N387" s="157"/>
      <c r="O387" s="23"/>
      <c r="P387" s="23"/>
      <c r="Q387" s="23"/>
      <c r="R387" s="23"/>
      <c r="S387" s="23"/>
      <c r="T387" s="25"/>
      <c r="U387" s="45"/>
      <c r="V387" s="46"/>
      <c r="W387" s="23"/>
      <c r="X387" s="23"/>
      <c r="Y387" s="23"/>
      <c r="Z387" s="32"/>
      <c r="AA387" s="33"/>
      <c r="AB387" s="33"/>
      <c r="AC387" s="91"/>
      <c r="AD387" s="34"/>
    </row>
    <row r="388" spans="1:31" ht="16.5" customHeight="1" x14ac:dyDescent="0.3">
      <c r="A388" s="330">
        <v>383</v>
      </c>
      <c r="B388" s="180"/>
      <c r="C388" s="3"/>
      <c r="D388" s="3"/>
      <c r="E388" s="246"/>
      <c r="F388" s="318"/>
      <c r="G388" s="23"/>
      <c r="H388" s="23"/>
      <c r="I388" s="23"/>
      <c r="J388" s="23"/>
      <c r="K388" s="23"/>
      <c r="L388" s="25"/>
      <c r="M388" s="45"/>
      <c r="N388" s="157"/>
      <c r="O388" s="23"/>
      <c r="P388" s="23"/>
      <c r="Q388" s="23"/>
      <c r="R388" s="23"/>
      <c r="S388" s="23"/>
      <c r="T388" s="25"/>
      <c r="U388" s="45"/>
      <c r="V388" s="46"/>
      <c r="W388" s="23"/>
      <c r="X388" s="23"/>
      <c r="Y388" s="23"/>
      <c r="Z388" s="32"/>
      <c r="AA388" s="33"/>
      <c r="AB388" s="33"/>
      <c r="AC388" s="48"/>
      <c r="AD388" s="34"/>
    </row>
    <row r="389" spans="1:31" ht="16.5" customHeight="1" x14ac:dyDescent="0.3">
      <c r="A389" s="330">
        <v>384</v>
      </c>
      <c r="B389" s="180"/>
      <c r="C389" s="3"/>
      <c r="D389" s="3"/>
      <c r="E389" s="246"/>
      <c r="F389" s="318"/>
      <c r="G389" s="23"/>
      <c r="H389" s="23"/>
      <c r="I389" s="23"/>
      <c r="J389" s="23"/>
      <c r="K389" s="23"/>
      <c r="L389" s="25"/>
      <c r="M389" s="45"/>
      <c r="N389" s="157"/>
      <c r="O389" s="23"/>
      <c r="P389" s="23"/>
      <c r="Q389" s="23"/>
      <c r="R389" s="23"/>
      <c r="S389" s="23"/>
      <c r="T389" s="25"/>
      <c r="U389" s="45"/>
      <c r="V389" s="46"/>
      <c r="W389" s="23"/>
      <c r="X389" s="23"/>
      <c r="Y389" s="23"/>
      <c r="Z389" s="32"/>
      <c r="AA389" s="33"/>
      <c r="AB389" s="33"/>
      <c r="AC389" s="48"/>
      <c r="AD389" s="34"/>
    </row>
    <row r="390" spans="1:31" ht="16.5" customHeight="1" thickBot="1" x14ac:dyDescent="0.35">
      <c r="A390" s="330">
        <v>385</v>
      </c>
      <c r="B390" s="180"/>
      <c r="C390" s="153"/>
      <c r="D390" s="153"/>
      <c r="E390" s="296"/>
      <c r="F390" s="321"/>
      <c r="G390" s="22"/>
      <c r="H390" s="22"/>
      <c r="I390" s="22"/>
      <c r="J390" s="22"/>
      <c r="K390" s="22"/>
      <c r="L390" s="181"/>
      <c r="M390" s="45"/>
      <c r="N390" s="230"/>
      <c r="O390" s="22"/>
      <c r="P390" s="22"/>
      <c r="Q390" s="22"/>
      <c r="R390" s="22"/>
      <c r="S390" s="22"/>
      <c r="T390" s="181"/>
      <c r="U390" s="45"/>
      <c r="V390" s="46"/>
      <c r="W390" s="22"/>
      <c r="X390" s="22"/>
      <c r="Y390" s="22"/>
      <c r="Z390" s="14"/>
      <c r="AA390" s="14"/>
      <c r="AB390" s="14"/>
      <c r="AC390" s="14"/>
      <c r="AD390" s="14"/>
    </row>
    <row r="391" spans="1:31" ht="26.25" customHeight="1" x14ac:dyDescent="0.3">
      <c r="A391" s="265" t="s">
        <v>10</v>
      </c>
      <c r="B391" s="266"/>
      <c r="C391" s="266"/>
      <c r="D391" s="266"/>
      <c r="E391" s="266"/>
      <c r="F391" s="263"/>
      <c r="G391" s="263"/>
      <c r="H391" s="263"/>
      <c r="I391" s="263"/>
      <c r="J391" s="263"/>
      <c r="K391" s="263"/>
      <c r="L391" s="263"/>
      <c r="M391" s="263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264"/>
      <c r="AE391" s="271" t="s">
        <v>11</v>
      </c>
    </row>
    <row r="392" spans="1:31" x14ac:dyDescent="0.3">
      <c r="A392" s="265"/>
      <c r="B392" s="266"/>
      <c r="C392" s="266"/>
      <c r="D392" s="266"/>
      <c r="E392" s="266"/>
      <c r="F392" s="266"/>
      <c r="G392" s="266"/>
      <c r="H392" s="266"/>
      <c r="I392" s="266"/>
      <c r="J392" s="266"/>
      <c r="K392" s="266"/>
      <c r="L392" s="266"/>
      <c r="M392" s="266"/>
      <c r="N392" s="266"/>
      <c r="O392" s="266"/>
      <c r="P392" s="266"/>
      <c r="Q392" s="266"/>
      <c r="R392" s="266"/>
      <c r="S392" s="266"/>
      <c r="T392" s="266"/>
      <c r="U392" s="266"/>
      <c r="V392" s="266"/>
      <c r="W392" s="266"/>
      <c r="X392" s="266"/>
      <c r="Y392" s="266"/>
      <c r="Z392" s="266"/>
      <c r="AA392" s="266"/>
      <c r="AB392" s="266"/>
      <c r="AC392" s="266"/>
      <c r="AD392" s="267"/>
      <c r="AE392" s="272"/>
    </row>
    <row r="393" spans="1:31" ht="17.25" thickBot="1" x14ac:dyDescent="0.35">
      <c r="A393" s="268"/>
      <c r="B393" s="269"/>
      <c r="C393" s="269"/>
      <c r="D393" s="269"/>
      <c r="E393" s="269"/>
      <c r="F393" s="269"/>
      <c r="G393" s="269"/>
      <c r="H393" s="269"/>
      <c r="I393" s="269"/>
      <c r="J393" s="269"/>
      <c r="K393" s="269"/>
      <c r="L393" s="269"/>
      <c r="M393" s="269"/>
      <c r="N393" s="269"/>
      <c r="O393" s="269"/>
      <c r="P393" s="269"/>
      <c r="Q393" s="269"/>
      <c r="R393" s="269"/>
      <c r="S393" s="269"/>
      <c r="T393" s="269"/>
      <c r="U393" s="269"/>
      <c r="V393" s="269"/>
      <c r="W393" s="269"/>
      <c r="X393" s="269"/>
      <c r="Y393" s="269"/>
      <c r="Z393" s="269"/>
      <c r="AA393" s="269"/>
      <c r="AB393" s="269"/>
      <c r="AC393" s="269"/>
      <c r="AD393" s="270"/>
      <c r="AE393" s="273"/>
    </row>
    <row r="394" spans="1:31" x14ac:dyDescent="0.3">
      <c r="A394" s="217">
        <f>A6</f>
        <v>1</v>
      </c>
      <c r="B394" s="16">
        <f>B6</f>
        <v>0</v>
      </c>
      <c r="C394" s="198">
        <f>C6</f>
        <v>0</v>
      </c>
      <c r="D394" s="16">
        <f>D6</f>
        <v>0</v>
      </c>
      <c r="E394" s="16">
        <f>E6</f>
        <v>0</v>
      </c>
      <c r="F394" s="17">
        <f>IF(F6="후원(일시22건 또는 정기8건)또는 자원봉사(8명)",10,IF(F6="후원(일시13건 또는 정기5건)또는 자원봉사(7명)",8,IF(F6="후원(일시7건 또는 정기3건)또는 자원봉사(4명)",6,IF(F6="후원(일시4건 또는 정기2건)또는 자원봉사(2명)",4,IF(F6="후원(일시1건 또는 정기1건)또는 자원봉사(1명)",2,0)))))</f>
        <v>0</v>
      </c>
      <c r="G394" s="17">
        <f>IF(G6="게시",5,0)</f>
        <v>0</v>
      </c>
      <c r="H394" s="17">
        <f>IF(H6&gt;=6,20,IF(H6=5,15,IF(H6=4,10,IF(H6=3,5,0))))</f>
        <v>0</v>
      </c>
      <c r="I394" s="17">
        <f>IF(I6&gt;=30,20,IF(I6&gt;=22,15,IF(I6&gt;=15,10,IF(I6&gt;=8,5,0))))</f>
        <v>0</v>
      </c>
      <c r="J394" s="17">
        <f>IF(J6&gt;=500,10,IF(J6&gt;=300,8,IF(J6&gt;=200,6,IF(J6&gt;=100,4,IF(J6&gt;=1,2,IF(J6=0,0))))))</f>
        <v>0</v>
      </c>
      <c r="K394" s="17">
        <f>IF(K6&gt;=40,15,IF(K6&gt;=25,12,IF(K6&gt;=15,9,IF(K6&gt;=8,6,0))))</f>
        <v>0</v>
      </c>
      <c r="L394" s="17">
        <f>IF(L6="설치",5,0)</f>
        <v>0</v>
      </c>
      <c r="M394" s="17">
        <f>IF(M6="가능",5,0)</f>
        <v>0</v>
      </c>
      <c r="N394" s="17">
        <f>IF(N6="사용",5,0)</f>
        <v>0</v>
      </c>
      <c r="O394" s="17">
        <f>IF(O6&gt;=550,10,IF(O6&gt;=400,8,IF(O6&gt;=300,6,IF(O6&gt;=200,4,IF(O6&gt;=50,2,0)))))</f>
        <v>0</v>
      </c>
      <c r="P394" s="17">
        <f>IF(P6&gt;=5000,10,IF(P6&gt;=3000,8,IF(P6&gt;=2000,6,IF(P6&gt;=1000,4,IF(P6&gt;=500,2,0)))))</f>
        <v>0</v>
      </c>
      <c r="Q394" s="17">
        <f>IF(Q6&gt;=1000,10,IF(Q6&gt;=800,8,IF(Q6&gt;=600,6,IF(Q6&gt;=400,4,IF(Q6&gt;=200,2,0)))))</f>
        <v>0</v>
      </c>
      <c r="R394" s="17">
        <f>IF(R6&gt;=5000,5,IF(R6&gt;=3000,4,IF(R6&gt;=2000,3,IF(R6&gt;=1000,2,IF(R6&gt;=500,1,0)))))</f>
        <v>0</v>
      </c>
      <c r="S394" s="17">
        <f>IF(S6&gt;=4000,5,IF(S6&gt;=2500,4,IF(S6&gt;=1000,3,IF(S6&gt;=500,2,IF(S6&gt;=300,1,0)))))</f>
        <v>0</v>
      </c>
      <c r="T394" s="17">
        <f>IF(T6&gt;=15,15,IF(T6&gt;=12,12,IF(T6&gt;=9,9,IF(T6&gt;=6,6,IF(T6&gt;=1,3,0)))))</f>
        <v>0</v>
      </c>
      <c r="U394" s="17">
        <f>IF(U6&gt;=50,15,IF(U6&gt;=20,10,IF(U6&gt;=1,5,0)))</f>
        <v>0</v>
      </c>
      <c r="V394" s="17">
        <f>IF(V6&gt;=3,15,IF(V6&gt;=2,10,IF(V6&gt;=1,5,0)))</f>
        <v>0</v>
      </c>
      <c r="W394" s="17">
        <f>IF(W6&gt;=25,10,IF(W6&gt;=20,8,IF(W6&gt;=16,6,IF(W6&gt;=11,4,IF(W6&gt;=6,2,IF(W6&gt;=1,1,0))))))</f>
        <v>0</v>
      </c>
      <c r="X394" s="17">
        <f>IF(X6="구성",15,0)</f>
        <v>0</v>
      </c>
      <c r="Y394" s="17">
        <f>IF(Y6&gt;=4,10,IF(Y6=3,8,IF(Y6=2,6,IF(Y6=1,4,0))))</f>
        <v>0</v>
      </c>
      <c r="Z394" s="35">
        <f>Z6</f>
        <v>0</v>
      </c>
      <c r="AA394" s="35">
        <f>AA6</f>
        <v>0</v>
      </c>
      <c r="AB394" s="35">
        <f>AB6</f>
        <v>0</v>
      </c>
      <c r="AC394" s="35">
        <f>AC6</f>
        <v>0</v>
      </c>
      <c r="AD394" s="35">
        <f>AD6</f>
        <v>0</v>
      </c>
      <c r="AE394" s="18">
        <f t="shared" ref="AE394:AE395" si="0">SUM(F394:AD394)</f>
        <v>0</v>
      </c>
    </row>
    <row r="395" spans="1:31" s="15" customFormat="1" x14ac:dyDescent="0.3">
      <c r="A395" s="217">
        <f>A7</f>
        <v>2</v>
      </c>
      <c r="B395" s="16">
        <f>B7</f>
        <v>0</v>
      </c>
      <c r="C395" s="198">
        <f>C7</f>
        <v>0</v>
      </c>
      <c r="D395" s="16">
        <f>D7</f>
        <v>0</v>
      </c>
      <c r="E395" s="16">
        <f t="shared" ref="E395:E458" si="1">E7</f>
        <v>0</v>
      </c>
      <c r="F395" s="17">
        <f>IF(F7="후원(일시22건 또는 정기8건)또는 자원봉사(8명)",10,IF(F7="후원(일시13건 또는 정기5건)또는 자원봉사(7명)",8,IF(F7="후원(일시7건 또는 정기3건)또는 자원봉사(4명)",6,IF(F7="후원(일시4건 또는 정기2건)또는 자원봉사(2명)",4,IF(F7="후원(일시1건 또는 정기1건)또는 자원봉사(1명)",2,0)))))</f>
        <v>0</v>
      </c>
      <c r="G395" s="17">
        <f>IF(G7="게시",5,0)</f>
        <v>0</v>
      </c>
      <c r="H395" s="17">
        <f>IF(H7&gt;=6,20,IF(H7=5,15,IF(H7=4,10,IF(H7=3,5,0))))</f>
        <v>0</v>
      </c>
      <c r="I395" s="17">
        <f>IF(I7&gt;=30,20,IF(I7&gt;=22,15,IF(I7&gt;=15,10,IF(I7&gt;=8,5,0))))</f>
        <v>0</v>
      </c>
      <c r="J395" s="17">
        <f>IF(J7&gt;=500,10,IF(J7&gt;=300,8,IF(J7&gt;=200,6,IF(J7&gt;=100,4,IF(J7&gt;=1,2,IF(J7=0,0))))))</f>
        <v>0</v>
      </c>
      <c r="K395" s="17">
        <f>IF(K7&gt;=40,15,IF(K7&gt;=25,12,IF(K7&gt;=15,9,IF(K7&gt;=8,6,0))))</f>
        <v>0</v>
      </c>
      <c r="L395" s="17">
        <f>IF(L7="설치",5,0)</f>
        <v>0</v>
      </c>
      <c r="M395" s="17">
        <f>IF(M7="가능",5,0)</f>
        <v>0</v>
      </c>
      <c r="N395" s="17">
        <f>IF(N7="사용",5,0)</f>
        <v>0</v>
      </c>
      <c r="O395" s="17">
        <f>IF(O7&gt;=550,10,IF(O7&gt;=400,8,IF(O7&gt;=300,6,IF(O7&gt;=200,4,IF(O7&gt;=50,2,0)))))</f>
        <v>0</v>
      </c>
      <c r="P395" s="17">
        <f>IF(P7&gt;=5000,10,IF(P7&gt;=3000,8,IF(P7&gt;=2000,6,IF(P7&gt;=1000,4,IF(P7&gt;=500,2,0)))))</f>
        <v>0</v>
      </c>
      <c r="Q395" s="17">
        <f>IF(Q7&gt;=1000,10,IF(Q7&gt;=800,8,IF(Q7&gt;=600,6,IF(Q7&gt;=400,4,IF(Q7&gt;=200,2,0)))))</f>
        <v>0</v>
      </c>
      <c r="R395" s="17">
        <f>IF(R7&gt;=5000,5,IF(R7&gt;=3000,4,IF(R7&gt;=2000,3,IF(R7&gt;=1000,2,IF(R7&gt;=500,1,0)))))</f>
        <v>0</v>
      </c>
      <c r="S395" s="17">
        <f>IF(S7&gt;=4000,5,IF(S7&gt;=2500,4,IF(S7&gt;=1000,3,IF(S7&gt;=500,2,IF(S7&gt;=300,1,0)))))</f>
        <v>0</v>
      </c>
      <c r="T395" s="17">
        <f>IF(T7&gt;=15,15,IF(T7&gt;=12,12,IF(T7&gt;=9,9,IF(T7&gt;=6,6,IF(T7&gt;=1,3,0)))))</f>
        <v>0</v>
      </c>
      <c r="U395" s="17">
        <f>IF(U7&gt;=50,15,IF(U7&gt;=20,10,IF(U7&gt;=1,5,0)))</f>
        <v>0</v>
      </c>
      <c r="V395" s="17">
        <f>IF(V7&gt;=3,15,IF(V7&gt;=2,10,IF(V7&gt;=1,5,0)))</f>
        <v>0</v>
      </c>
      <c r="W395" s="17">
        <f>IF(W7&gt;=25,10,IF(W7&gt;=20,8,IF(W7&gt;=16,6,IF(W7&gt;=11,4,IF(W7&gt;=6,2,IF(W7&gt;=1,1,0))))))</f>
        <v>0</v>
      </c>
      <c r="X395" s="17">
        <f>IF(X7="구성",15,0)</f>
        <v>0</v>
      </c>
      <c r="Y395" s="17">
        <f>IF(Y7&gt;=4,10,IF(Y7=3,8,IF(Y7=2,6,IF(Y7=1,4,0))))</f>
        <v>0</v>
      </c>
      <c r="Z395" s="35">
        <f>Z7</f>
        <v>0</v>
      </c>
      <c r="AA395" s="35">
        <f>AA7</f>
        <v>0</v>
      </c>
      <c r="AB395" s="35">
        <f>AB7</f>
        <v>0</v>
      </c>
      <c r="AC395" s="35">
        <f>AC7</f>
        <v>0</v>
      </c>
      <c r="AD395" s="35">
        <f>AD7</f>
        <v>0</v>
      </c>
      <c r="AE395" s="18">
        <f t="shared" si="0"/>
        <v>0</v>
      </c>
    </row>
    <row r="396" spans="1:31" x14ac:dyDescent="0.3">
      <c r="A396" s="217">
        <f>A8</f>
        <v>3</v>
      </c>
      <c r="B396" s="16">
        <f>B8</f>
        <v>0</v>
      </c>
      <c r="C396" s="198">
        <f>C8</f>
        <v>0</v>
      </c>
      <c r="D396" s="16">
        <f>D8</f>
        <v>0</v>
      </c>
      <c r="E396" s="16">
        <f t="shared" si="1"/>
        <v>0</v>
      </c>
      <c r="F396" s="17">
        <f>IF(F8="후원(일시22건 또는 정기8건)또는 자원봉사(8명)",10,IF(F8="후원(일시13건 또는 정기5건)또는 자원봉사(7명)",8,IF(F8="후원(일시7건 또는 정기3건)또는 자원봉사(4명)",6,IF(F8="후원(일시4건 또는 정기2건)또는 자원봉사(2명)",4,IF(F8="후원(일시1건 또는 정기1건)또는 자원봉사(1명)",2,0)))))</f>
        <v>0</v>
      </c>
      <c r="G396" s="17">
        <f>IF(G8="게시",5,0)</f>
        <v>0</v>
      </c>
      <c r="H396" s="17">
        <f>IF(H8&gt;=6,20,IF(H8=5,15,IF(H8=4,10,IF(H8=3,5,0))))</f>
        <v>0</v>
      </c>
      <c r="I396" s="17">
        <f>IF(I8&gt;=30,20,IF(I8&gt;=22,15,IF(I8&gt;=15,10,IF(I8&gt;=8,5,0))))</f>
        <v>0</v>
      </c>
      <c r="J396" s="17">
        <f>IF(J8&gt;=500,10,IF(J8&gt;=300,8,IF(J8&gt;=200,6,IF(J8&gt;=100,4,IF(J8&gt;=1,2,IF(J8=0,0))))))</f>
        <v>0</v>
      </c>
      <c r="K396" s="17">
        <f>IF(K8&gt;=40,15,IF(K8&gt;=25,12,IF(K8&gt;=15,9,IF(K8&gt;=8,6,0))))</f>
        <v>0</v>
      </c>
      <c r="L396" s="17">
        <f>IF(L8="설치",5,0)</f>
        <v>0</v>
      </c>
      <c r="M396" s="17">
        <f>IF(M8="가능",5,0)</f>
        <v>0</v>
      </c>
      <c r="N396" s="17">
        <f>IF(N8="사용",5,0)</f>
        <v>0</v>
      </c>
      <c r="O396" s="17">
        <f>IF(O8&gt;=550,10,IF(O8&gt;=400,8,IF(O8&gt;=300,6,IF(O8&gt;=200,4,IF(O8&gt;=50,2,0)))))</f>
        <v>0</v>
      </c>
      <c r="P396" s="17">
        <f>IF(P8&gt;=5000,10,IF(P8&gt;=3000,8,IF(P8&gt;=2000,6,IF(P8&gt;=1000,4,IF(P8&gt;=500,2,0)))))</f>
        <v>0</v>
      </c>
      <c r="Q396" s="17">
        <f>IF(Q8&gt;=1000,10,IF(Q8&gt;=800,8,IF(Q8&gt;=600,6,IF(Q8&gt;=400,4,IF(Q8&gt;=200,2,0)))))</f>
        <v>0</v>
      </c>
      <c r="R396" s="17">
        <f>IF(R8&gt;=5000,5,IF(R8&gt;=3000,4,IF(R8&gt;=2000,3,IF(R8&gt;=1000,2,IF(R8&gt;=500,1,0)))))</f>
        <v>0</v>
      </c>
      <c r="S396" s="17">
        <f>IF(S8&gt;=4000,5,IF(S8&gt;=2500,4,IF(S8&gt;=1000,3,IF(S8&gt;=500,2,IF(S8&gt;=300,1,0)))))</f>
        <v>0</v>
      </c>
      <c r="T396" s="17">
        <f>IF(T8&gt;=15,15,IF(T8&gt;=12,12,IF(T8&gt;=9,9,IF(T8&gt;=6,6,IF(T8&gt;=1,3,0)))))</f>
        <v>0</v>
      </c>
      <c r="U396" s="17">
        <f>IF(U8&gt;=50,15,IF(U8&gt;=20,10,IF(U8&gt;=1,5,0)))</f>
        <v>0</v>
      </c>
      <c r="V396" s="17">
        <f>IF(V8&gt;=3,15,IF(V8&gt;=2,10,IF(V8&gt;=1,5,0)))</f>
        <v>0</v>
      </c>
      <c r="W396" s="17">
        <f>IF(W8&gt;=25,10,IF(W8&gt;=20,8,IF(W8&gt;=16,6,IF(W8&gt;=11,4,IF(W8&gt;=6,2,IF(W8&gt;=1,1,0))))))</f>
        <v>0</v>
      </c>
      <c r="X396" s="17">
        <f>IF(X8="구성",15,0)</f>
        <v>0</v>
      </c>
      <c r="Y396" s="17">
        <f>IF(Y8&gt;=4,10,IF(Y8=3,8,IF(Y8=2,6,IF(Y8=1,4,0))))</f>
        <v>0</v>
      </c>
      <c r="Z396" s="35">
        <f>Z8</f>
        <v>0</v>
      </c>
      <c r="AA396" s="35">
        <f>AA8</f>
        <v>0</v>
      </c>
      <c r="AB396" s="35">
        <f>AB8</f>
        <v>0</v>
      </c>
      <c r="AC396" s="35">
        <f>AC8</f>
        <v>0</v>
      </c>
      <c r="AD396" s="35">
        <f>AD8</f>
        <v>0</v>
      </c>
      <c r="AE396" s="18">
        <f t="shared" ref="AE396:AE459" si="2">SUM(F396:AD396)</f>
        <v>0</v>
      </c>
    </row>
    <row r="397" spans="1:31" x14ac:dyDescent="0.3">
      <c r="A397" s="217">
        <f>A9</f>
        <v>4</v>
      </c>
      <c r="B397" s="16">
        <f>B9</f>
        <v>0</v>
      </c>
      <c r="C397" s="198">
        <f>C9</f>
        <v>0</v>
      </c>
      <c r="D397" s="16">
        <f>D9</f>
        <v>0</v>
      </c>
      <c r="E397" s="16">
        <f t="shared" si="1"/>
        <v>0</v>
      </c>
      <c r="F397" s="17">
        <f>IF(F9="후원(일시22건 또는 정기8건)또는 자원봉사(8명)",10,IF(F9="후원(일시13건 또는 정기5건)또는 자원봉사(7명)",8,IF(F9="후원(일시7건 또는 정기3건)또는 자원봉사(4명)",6,IF(F9="후원(일시4건 또는 정기2건)또는 자원봉사(2명)",4,IF(F9="후원(일시1건 또는 정기1건)또는 자원봉사(1명)",2,0)))))</f>
        <v>0</v>
      </c>
      <c r="G397" s="17">
        <f>IF(G9="게시",5,0)</f>
        <v>0</v>
      </c>
      <c r="H397" s="17">
        <f>IF(H9&gt;=6,20,IF(H9=5,15,IF(H9=4,10,IF(H9=3,5,0))))</f>
        <v>0</v>
      </c>
      <c r="I397" s="17">
        <f>IF(I9&gt;=30,20,IF(I9&gt;=22,15,IF(I9&gt;=15,10,IF(I9&gt;=8,5,0))))</f>
        <v>0</v>
      </c>
      <c r="J397" s="17">
        <f>IF(J9&gt;=500,10,IF(J9&gt;=300,8,IF(J9&gt;=200,6,IF(J9&gt;=100,4,IF(J9&gt;=1,2,IF(J9=0,0))))))</f>
        <v>0</v>
      </c>
      <c r="K397" s="17">
        <f>IF(K9&gt;=40,15,IF(K9&gt;=25,12,IF(K9&gt;=15,9,IF(K9&gt;=8,6,0))))</f>
        <v>0</v>
      </c>
      <c r="L397" s="17">
        <f>IF(L9="설치",5,0)</f>
        <v>0</v>
      </c>
      <c r="M397" s="17">
        <f>IF(M9="가능",5,0)</f>
        <v>0</v>
      </c>
      <c r="N397" s="17">
        <f>IF(N9="사용",5,0)</f>
        <v>0</v>
      </c>
      <c r="O397" s="17">
        <f>IF(O9&gt;=550,10,IF(O9&gt;=400,8,IF(O9&gt;=300,6,IF(O9&gt;=200,4,IF(O9&gt;=50,2,0)))))</f>
        <v>0</v>
      </c>
      <c r="P397" s="17">
        <f>IF(P9&gt;=5000,10,IF(P9&gt;=3000,8,IF(P9&gt;=2000,6,IF(P9&gt;=1000,4,IF(P9&gt;=500,2,0)))))</f>
        <v>0</v>
      </c>
      <c r="Q397" s="17">
        <f>IF(Q9&gt;=1000,10,IF(Q9&gt;=800,8,IF(Q9&gt;=600,6,IF(Q9&gt;=400,4,IF(Q9&gt;=200,2,0)))))</f>
        <v>0</v>
      </c>
      <c r="R397" s="17">
        <f>IF(R9&gt;=5000,5,IF(R9&gt;=3000,4,IF(R9&gt;=2000,3,IF(R9&gt;=1000,2,IF(R9&gt;=500,1,0)))))</f>
        <v>0</v>
      </c>
      <c r="S397" s="17">
        <f>IF(S9&gt;=4000,5,IF(S9&gt;=2500,4,IF(S9&gt;=1000,3,IF(S9&gt;=500,2,IF(S9&gt;=300,1,0)))))</f>
        <v>0</v>
      </c>
      <c r="T397" s="17">
        <f>IF(T9&gt;=15,15,IF(T9&gt;=12,12,IF(T9&gt;=9,9,IF(T9&gt;=6,6,IF(T9&gt;=1,3,0)))))</f>
        <v>0</v>
      </c>
      <c r="U397" s="17">
        <f>IF(U9&gt;=50,15,IF(U9&gt;=20,10,IF(U9&gt;=1,5,0)))</f>
        <v>0</v>
      </c>
      <c r="V397" s="17">
        <f>IF(V9&gt;=3,15,IF(V9&gt;=2,10,IF(V9&gt;=1,5,0)))</f>
        <v>0</v>
      </c>
      <c r="W397" s="17">
        <f>IF(W9&gt;=25,10,IF(W9&gt;=20,8,IF(W9&gt;=16,6,IF(W9&gt;=11,4,IF(W9&gt;=6,2,IF(W9&gt;=1,1,0))))))</f>
        <v>0</v>
      </c>
      <c r="X397" s="17">
        <f>IF(X9="구성",15,0)</f>
        <v>0</v>
      </c>
      <c r="Y397" s="17">
        <f>IF(Y9&gt;=4,10,IF(Y9=3,8,IF(Y9=2,6,IF(Y9=1,4,0))))</f>
        <v>0</v>
      </c>
      <c r="Z397" s="35">
        <f>Z9</f>
        <v>0</v>
      </c>
      <c r="AA397" s="35">
        <f>AA9</f>
        <v>0</v>
      </c>
      <c r="AB397" s="35">
        <f>AB9</f>
        <v>0</v>
      </c>
      <c r="AC397" s="35">
        <f>AC9</f>
        <v>0</v>
      </c>
      <c r="AD397" s="35">
        <f>AD9</f>
        <v>0</v>
      </c>
      <c r="AE397" s="18">
        <f t="shared" si="2"/>
        <v>0</v>
      </c>
    </row>
    <row r="398" spans="1:31" x14ac:dyDescent="0.3">
      <c r="A398" s="217">
        <f>A10</f>
        <v>5</v>
      </c>
      <c r="B398" s="16">
        <f>B10</f>
        <v>0</v>
      </c>
      <c r="C398" s="198">
        <f>C10</f>
        <v>0</v>
      </c>
      <c r="D398" s="16">
        <f>D10</f>
        <v>0</v>
      </c>
      <c r="E398" s="16">
        <f t="shared" si="1"/>
        <v>0</v>
      </c>
      <c r="F398" s="17">
        <f>IF(F10="후원(일시22건 또는 정기8건)또는 자원봉사(8명)",10,IF(F10="후원(일시13건 또는 정기5건)또는 자원봉사(7명)",8,IF(F10="후원(일시7건 또는 정기3건)또는 자원봉사(4명)",6,IF(F10="후원(일시4건 또는 정기2건)또는 자원봉사(2명)",4,IF(F10="후원(일시1건 또는 정기1건)또는 자원봉사(1명)",2,0)))))</f>
        <v>0</v>
      </c>
      <c r="G398" s="17">
        <f>IF(G10="게시",5,0)</f>
        <v>0</v>
      </c>
      <c r="H398" s="17">
        <f>IF(H10&gt;=6,20,IF(H10=5,15,IF(H10=4,10,IF(H10=3,5,0))))</f>
        <v>0</v>
      </c>
      <c r="I398" s="17">
        <f>IF(I10&gt;=30,20,IF(I10&gt;=22,15,IF(I10&gt;=15,10,IF(I10&gt;=8,5,0))))</f>
        <v>0</v>
      </c>
      <c r="J398" s="17">
        <f>IF(J10&gt;=500,10,IF(J10&gt;=300,8,IF(J10&gt;=200,6,IF(J10&gt;=100,4,IF(J10&gt;=1,2,IF(J10=0,0))))))</f>
        <v>0</v>
      </c>
      <c r="K398" s="17">
        <f>IF(K10&gt;=40,15,IF(K10&gt;=25,12,IF(K10&gt;=15,9,IF(K10&gt;=8,6,0))))</f>
        <v>0</v>
      </c>
      <c r="L398" s="17">
        <f>IF(L10="설치",5,0)</f>
        <v>0</v>
      </c>
      <c r="M398" s="17">
        <f>IF(M10="가능",5,0)</f>
        <v>0</v>
      </c>
      <c r="N398" s="17">
        <f>IF(N10="사용",5,0)</f>
        <v>0</v>
      </c>
      <c r="O398" s="17">
        <f>IF(O10&gt;=550,10,IF(O10&gt;=400,8,IF(O10&gt;=300,6,IF(O10&gt;=200,4,IF(O10&gt;=50,2,0)))))</f>
        <v>0</v>
      </c>
      <c r="P398" s="17">
        <f>IF(P10&gt;=5000,10,IF(P10&gt;=3000,8,IF(P10&gt;=2000,6,IF(P10&gt;=1000,4,IF(P10&gt;=500,2,0)))))</f>
        <v>0</v>
      </c>
      <c r="Q398" s="17">
        <f>IF(Q10&gt;=1000,10,IF(Q10&gt;=800,8,IF(Q10&gt;=600,6,IF(Q10&gt;=400,4,IF(Q10&gt;=200,2,0)))))</f>
        <v>0</v>
      </c>
      <c r="R398" s="17">
        <f>IF(R10&gt;=5000,5,IF(R10&gt;=3000,4,IF(R10&gt;=2000,3,IF(R10&gt;=1000,2,IF(R10&gt;=500,1,0)))))</f>
        <v>0</v>
      </c>
      <c r="S398" s="17">
        <f>IF(S10&gt;=4000,5,IF(S10&gt;=2500,4,IF(S10&gt;=1000,3,IF(S10&gt;=500,2,IF(S10&gt;=300,1,0)))))</f>
        <v>0</v>
      </c>
      <c r="T398" s="17">
        <f>IF(T10&gt;=15,15,IF(T10&gt;=12,12,IF(T10&gt;=9,9,IF(T10&gt;=6,6,IF(T10&gt;=1,3,0)))))</f>
        <v>0</v>
      </c>
      <c r="U398" s="17">
        <f>IF(U10&gt;=50,15,IF(U10&gt;=20,10,IF(U10&gt;=1,5,0)))</f>
        <v>0</v>
      </c>
      <c r="V398" s="17">
        <f>IF(V10&gt;=3,15,IF(V10&gt;=2,10,IF(V10&gt;=1,5,0)))</f>
        <v>0</v>
      </c>
      <c r="W398" s="17">
        <f>IF(W10&gt;=25,10,IF(W10&gt;=20,8,IF(W10&gt;=16,6,IF(W10&gt;=11,4,IF(W10&gt;=6,2,IF(W10&gt;=1,1,0))))))</f>
        <v>0</v>
      </c>
      <c r="X398" s="17">
        <f>IF(X10="구성",15,0)</f>
        <v>0</v>
      </c>
      <c r="Y398" s="17">
        <f>IF(Y10&gt;=4,10,IF(Y10=3,8,IF(Y10=2,6,IF(Y10=1,4,0))))</f>
        <v>0</v>
      </c>
      <c r="Z398" s="35">
        <f>Z10</f>
        <v>0</v>
      </c>
      <c r="AA398" s="35">
        <f>AA10</f>
        <v>0</v>
      </c>
      <c r="AB398" s="35">
        <f>AB10</f>
        <v>0</v>
      </c>
      <c r="AC398" s="35">
        <f>AC10</f>
        <v>0</v>
      </c>
      <c r="AD398" s="35">
        <f>AD10</f>
        <v>0</v>
      </c>
      <c r="AE398" s="18">
        <f t="shared" si="2"/>
        <v>0</v>
      </c>
    </row>
    <row r="399" spans="1:31" x14ac:dyDescent="0.3">
      <c r="A399" s="217">
        <f>A11</f>
        <v>6</v>
      </c>
      <c r="B399" s="16">
        <f>B11</f>
        <v>0</v>
      </c>
      <c r="C399" s="198">
        <f>C11</f>
        <v>0</v>
      </c>
      <c r="D399" s="16">
        <f>D11</f>
        <v>0</v>
      </c>
      <c r="E399" s="16">
        <f t="shared" si="1"/>
        <v>0</v>
      </c>
      <c r="F399" s="17">
        <f>IF(F11="후원(일시22건 또는 정기8건)또는 자원봉사(8명)",10,IF(F11="후원(일시13건 또는 정기5건)또는 자원봉사(7명)",8,IF(F11="후원(일시7건 또는 정기3건)또는 자원봉사(4명)",6,IF(F11="후원(일시4건 또는 정기2건)또는 자원봉사(2명)",4,IF(F11="후원(일시1건 또는 정기1건)또는 자원봉사(1명)",2,0)))))</f>
        <v>0</v>
      </c>
      <c r="G399" s="17">
        <f>IF(G11="게시",5,0)</f>
        <v>0</v>
      </c>
      <c r="H399" s="17">
        <f>IF(H11&gt;=6,20,IF(H11=5,15,IF(H11=4,10,IF(H11=3,5,0))))</f>
        <v>0</v>
      </c>
      <c r="I399" s="17">
        <f>IF(I11&gt;=30,20,IF(I11&gt;=22,15,IF(I11&gt;=15,10,IF(I11&gt;=8,5,0))))</f>
        <v>0</v>
      </c>
      <c r="J399" s="17">
        <f>IF(J11&gt;=500,10,IF(J11&gt;=300,8,IF(J11&gt;=200,6,IF(J11&gt;=100,4,IF(J11&gt;=1,2,IF(J11=0,0))))))</f>
        <v>0</v>
      </c>
      <c r="K399" s="17">
        <f>IF(K11&gt;=40,15,IF(K11&gt;=25,12,IF(K11&gt;=15,9,IF(K11&gt;=8,6,0))))</f>
        <v>0</v>
      </c>
      <c r="L399" s="17">
        <f>IF(L11="설치",5,0)</f>
        <v>0</v>
      </c>
      <c r="M399" s="17">
        <f>IF(M11="가능",5,0)</f>
        <v>0</v>
      </c>
      <c r="N399" s="17">
        <f>IF(N11="사용",5,0)</f>
        <v>0</v>
      </c>
      <c r="O399" s="17">
        <f>IF(O11&gt;=550,10,IF(O11&gt;=400,8,IF(O11&gt;=300,6,IF(O11&gt;=200,4,IF(O11&gt;=50,2,0)))))</f>
        <v>0</v>
      </c>
      <c r="P399" s="17">
        <f>IF(P11&gt;=5000,10,IF(P11&gt;=3000,8,IF(P11&gt;=2000,6,IF(P11&gt;=1000,4,IF(P11&gt;=500,2,0)))))</f>
        <v>0</v>
      </c>
      <c r="Q399" s="17">
        <f>IF(Q11&gt;=1000,10,IF(Q11&gt;=800,8,IF(Q11&gt;=600,6,IF(Q11&gt;=400,4,IF(Q11&gt;=200,2,0)))))</f>
        <v>0</v>
      </c>
      <c r="R399" s="17">
        <f>IF(R11&gt;=5000,5,IF(R11&gt;=3000,4,IF(R11&gt;=2000,3,IF(R11&gt;=1000,2,IF(R11&gt;=500,1,0)))))</f>
        <v>0</v>
      </c>
      <c r="S399" s="17">
        <f>IF(S11&gt;=4000,5,IF(S11&gt;=2500,4,IF(S11&gt;=1000,3,IF(S11&gt;=500,2,IF(S11&gt;=300,1,0)))))</f>
        <v>0</v>
      </c>
      <c r="T399" s="17">
        <f>IF(T11&gt;=15,15,IF(T11&gt;=12,12,IF(T11&gt;=9,9,IF(T11&gt;=6,6,IF(T11&gt;=1,3,0)))))</f>
        <v>0</v>
      </c>
      <c r="U399" s="17">
        <f>IF(U11&gt;=50,15,IF(U11&gt;=20,10,IF(U11&gt;=1,5,0)))</f>
        <v>0</v>
      </c>
      <c r="V399" s="17">
        <f>IF(V11&gt;=3,15,IF(V11&gt;=2,10,IF(V11&gt;=1,5,0)))</f>
        <v>0</v>
      </c>
      <c r="W399" s="17">
        <f>IF(W11&gt;=25,10,IF(W11&gt;=20,8,IF(W11&gt;=16,6,IF(W11&gt;=11,4,IF(W11&gt;=6,2,IF(W11&gt;=1,1,0))))))</f>
        <v>0</v>
      </c>
      <c r="X399" s="17">
        <f>IF(X11="구성",15,0)</f>
        <v>0</v>
      </c>
      <c r="Y399" s="17">
        <f>IF(Y11&gt;=4,10,IF(Y11=3,8,IF(Y11=2,6,IF(Y11=1,4,0))))</f>
        <v>0</v>
      </c>
      <c r="Z399" s="35">
        <f>Z11</f>
        <v>0</v>
      </c>
      <c r="AA399" s="35">
        <f>AA11</f>
        <v>0</v>
      </c>
      <c r="AB399" s="35">
        <f>AB11</f>
        <v>0</v>
      </c>
      <c r="AC399" s="35">
        <f>AC11</f>
        <v>0</v>
      </c>
      <c r="AD399" s="35">
        <f>AD11</f>
        <v>0</v>
      </c>
      <c r="AE399" s="18">
        <f t="shared" si="2"/>
        <v>0</v>
      </c>
    </row>
    <row r="400" spans="1:31" x14ac:dyDescent="0.3">
      <c r="A400" s="217">
        <f>A12</f>
        <v>7</v>
      </c>
      <c r="B400" s="16">
        <f>B12</f>
        <v>0</v>
      </c>
      <c r="C400" s="198">
        <f>C12</f>
        <v>0</v>
      </c>
      <c r="D400" s="16">
        <f>D12</f>
        <v>0</v>
      </c>
      <c r="E400" s="16">
        <f t="shared" si="1"/>
        <v>0</v>
      </c>
      <c r="F400" s="17">
        <f>IF(F12="후원(일시22건 또는 정기8건)또는 자원봉사(8명)",10,IF(F12="후원(일시13건 또는 정기5건)또는 자원봉사(7명)",8,IF(F12="후원(일시7건 또는 정기3건)또는 자원봉사(4명)",6,IF(F12="후원(일시4건 또는 정기2건)또는 자원봉사(2명)",4,IF(F12="후원(일시1건 또는 정기1건)또는 자원봉사(1명)",2,0)))))</f>
        <v>0</v>
      </c>
      <c r="G400" s="17">
        <f>IF(G12="게시",5,0)</f>
        <v>0</v>
      </c>
      <c r="H400" s="17">
        <f>IF(H12&gt;=6,20,IF(H12=5,15,IF(H12=4,10,IF(H12=3,5,0))))</f>
        <v>0</v>
      </c>
      <c r="I400" s="17">
        <f>IF(I12&gt;=30,20,IF(I12&gt;=22,15,IF(I12&gt;=15,10,IF(I12&gt;=8,5,0))))</f>
        <v>0</v>
      </c>
      <c r="J400" s="17">
        <f>IF(J12&gt;=500,10,IF(J12&gt;=300,8,IF(J12&gt;=200,6,IF(J12&gt;=100,4,IF(J12&gt;=1,2,IF(J12=0,0))))))</f>
        <v>0</v>
      </c>
      <c r="K400" s="17">
        <f>IF(K12&gt;=40,15,IF(K12&gt;=25,12,IF(K12&gt;=15,9,IF(K12&gt;=8,6,0))))</f>
        <v>0</v>
      </c>
      <c r="L400" s="17">
        <f>IF(L12="설치",5,0)</f>
        <v>0</v>
      </c>
      <c r="M400" s="17">
        <f>IF(M12="가능",5,0)</f>
        <v>0</v>
      </c>
      <c r="N400" s="17">
        <f>IF(N12="사용",5,0)</f>
        <v>0</v>
      </c>
      <c r="O400" s="17">
        <f>IF(O12&gt;=550,10,IF(O12&gt;=400,8,IF(O12&gt;=300,6,IF(O12&gt;=200,4,IF(O12&gt;=50,2,0)))))</f>
        <v>0</v>
      </c>
      <c r="P400" s="17">
        <f>IF(P12&gt;=5000,10,IF(P12&gt;=3000,8,IF(P12&gt;=2000,6,IF(P12&gt;=1000,4,IF(P12&gt;=500,2,0)))))</f>
        <v>0</v>
      </c>
      <c r="Q400" s="17">
        <f>IF(Q12&gt;=1000,10,IF(Q12&gt;=800,8,IF(Q12&gt;=600,6,IF(Q12&gt;=400,4,IF(Q12&gt;=200,2,0)))))</f>
        <v>0</v>
      </c>
      <c r="R400" s="17">
        <f>IF(R12&gt;=5000,5,IF(R12&gt;=3000,4,IF(R12&gt;=2000,3,IF(R12&gt;=1000,2,IF(R12&gt;=500,1,0)))))</f>
        <v>0</v>
      </c>
      <c r="S400" s="17">
        <f>IF(S12&gt;=4000,5,IF(S12&gt;=2500,4,IF(S12&gt;=1000,3,IF(S12&gt;=500,2,IF(S12&gt;=300,1,0)))))</f>
        <v>0</v>
      </c>
      <c r="T400" s="17">
        <f>IF(T12&gt;=15,15,IF(T12&gt;=12,12,IF(T12&gt;=9,9,IF(T12&gt;=6,6,IF(T12&gt;=1,3,0)))))</f>
        <v>0</v>
      </c>
      <c r="U400" s="17">
        <f>IF(U12&gt;=50,15,IF(U12&gt;=20,10,IF(U12&gt;=1,5,0)))</f>
        <v>0</v>
      </c>
      <c r="V400" s="17">
        <f>IF(V12&gt;=3,15,IF(V12&gt;=2,10,IF(V12&gt;=1,5,0)))</f>
        <v>0</v>
      </c>
      <c r="W400" s="17">
        <f>IF(W12&gt;=25,10,IF(W12&gt;=20,8,IF(W12&gt;=16,6,IF(W12&gt;=11,4,IF(W12&gt;=6,2,IF(W12&gt;=1,1,0))))))</f>
        <v>0</v>
      </c>
      <c r="X400" s="17">
        <f>IF(X12="구성",15,0)</f>
        <v>0</v>
      </c>
      <c r="Y400" s="17">
        <f>IF(Y12&gt;=4,10,IF(Y12=3,8,IF(Y12=2,6,IF(Y12=1,4,0))))</f>
        <v>0</v>
      </c>
      <c r="Z400" s="35">
        <f>Z12</f>
        <v>0</v>
      </c>
      <c r="AA400" s="35">
        <f>AA12</f>
        <v>0</v>
      </c>
      <c r="AB400" s="35">
        <f>AB12</f>
        <v>0</v>
      </c>
      <c r="AC400" s="35">
        <f>AC12</f>
        <v>0</v>
      </c>
      <c r="AD400" s="35">
        <f>AD12</f>
        <v>0</v>
      </c>
      <c r="AE400" s="18">
        <f t="shared" si="2"/>
        <v>0</v>
      </c>
    </row>
    <row r="401" spans="1:31" x14ac:dyDescent="0.3">
      <c r="A401" s="217">
        <f>A13</f>
        <v>8</v>
      </c>
      <c r="B401" s="16">
        <f>B13</f>
        <v>0</v>
      </c>
      <c r="C401" s="198">
        <f>C13</f>
        <v>0</v>
      </c>
      <c r="D401" s="16">
        <f>D13</f>
        <v>0</v>
      </c>
      <c r="E401" s="16">
        <f t="shared" si="1"/>
        <v>0</v>
      </c>
      <c r="F401" s="17">
        <f>IF(F13="후원(일시22건 또는 정기8건)또는 자원봉사(8명)",10,IF(F13="후원(일시13건 또는 정기5건)또는 자원봉사(7명)",8,IF(F13="후원(일시7건 또는 정기3건)또는 자원봉사(4명)",6,IF(F13="후원(일시4건 또는 정기2건)또는 자원봉사(2명)",4,IF(F13="후원(일시1건 또는 정기1건)또는 자원봉사(1명)",2,0)))))</f>
        <v>0</v>
      </c>
      <c r="G401" s="17">
        <f>IF(G13="게시",5,0)</f>
        <v>0</v>
      </c>
      <c r="H401" s="17">
        <f>IF(H13&gt;=6,20,IF(H13=5,15,IF(H13=4,10,IF(H13=3,5,0))))</f>
        <v>0</v>
      </c>
      <c r="I401" s="17">
        <f>IF(I13&gt;=30,20,IF(I13&gt;=22,15,IF(I13&gt;=15,10,IF(I13&gt;=8,5,0))))</f>
        <v>0</v>
      </c>
      <c r="J401" s="17">
        <f>IF(J13&gt;=500,10,IF(J13&gt;=300,8,IF(J13&gt;=200,6,IF(J13&gt;=100,4,IF(J13&gt;=1,2,IF(J13=0,0))))))</f>
        <v>0</v>
      </c>
      <c r="K401" s="17">
        <f>IF(K13&gt;=40,15,IF(K13&gt;=25,12,IF(K13&gt;=15,9,IF(K13&gt;=8,6,0))))</f>
        <v>0</v>
      </c>
      <c r="L401" s="17">
        <f>IF(L13="설치",5,0)</f>
        <v>0</v>
      </c>
      <c r="M401" s="17">
        <f>IF(M13="가능",5,0)</f>
        <v>0</v>
      </c>
      <c r="N401" s="17">
        <f>IF(N13="사용",5,0)</f>
        <v>0</v>
      </c>
      <c r="O401" s="17">
        <f>IF(O13&gt;=550,10,IF(O13&gt;=400,8,IF(O13&gt;=300,6,IF(O13&gt;=200,4,IF(O13&gt;=50,2,0)))))</f>
        <v>0</v>
      </c>
      <c r="P401" s="17">
        <f>IF(P13&gt;=5000,10,IF(P13&gt;=3000,8,IF(P13&gt;=2000,6,IF(P13&gt;=1000,4,IF(P13&gt;=500,2,0)))))</f>
        <v>0</v>
      </c>
      <c r="Q401" s="17">
        <f>IF(Q13&gt;=1000,10,IF(Q13&gt;=800,8,IF(Q13&gt;=600,6,IF(Q13&gt;=400,4,IF(Q13&gt;=200,2,0)))))</f>
        <v>0</v>
      </c>
      <c r="R401" s="17">
        <f>IF(R13&gt;=5000,5,IF(R13&gt;=3000,4,IF(R13&gt;=2000,3,IF(R13&gt;=1000,2,IF(R13&gt;=500,1,0)))))</f>
        <v>0</v>
      </c>
      <c r="S401" s="17">
        <f>IF(S13&gt;=4000,5,IF(S13&gt;=2500,4,IF(S13&gt;=1000,3,IF(S13&gt;=500,2,IF(S13&gt;=300,1,0)))))</f>
        <v>0</v>
      </c>
      <c r="T401" s="17">
        <f>IF(T13&gt;=15,15,IF(T13&gt;=12,12,IF(T13&gt;=9,9,IF(T13&gt;=6,6,IF(T13&gt;=1,3,0)))))</f>
        <v>0</v>
      </c>
      <c r="U401" s="17">
        <f>IF(U13&gt;=50,15,IF(U13&gt;=20,10,IF(U13&gt;=1,5,0)))</f>
        <v>0</v>
      </c>
      <c r="V401" s="17">
        <f>IF(V13&gt;=3,15,IF(V13&gt;=2,10,IF(V13&gt;=1,5,0)))</f>
        <v>0</v>
      </c>
      <c r="W401" s="17">
        <f>IF(W13&gt;=25,10,IF(W13&gt;=20,8,IF(W13&gt;=16,6,IF(W13&gt;=11,4,IF(W13&gt;=6,2,IF(W13&gt;=1,1,0))))))</f>
        <v>0</v>
      </c>
      <c r="X401" s="17">
        <f>IF(X13="구성",15,0)</f>
        <v>0</v>
      </c>
      <c r="Y401" s="17">
        <f>IF(Y13&gt;=4,10,IF(Y13=3,8,IF(Y13=2,6,IF(Y13=1,4,0))))</f>
        <v>0</v>
      </c>
      <c r="Z401" s="35">
        <f>Z13</f>
        <v>0</v>
      </c>
      <c r="AA401" s="35">
        <f>AA13</f>
        <v>0</v>
      </c>
      <c r="AB401" s="35">
        <f>AB13</f>
        <v>0</v>
      </c>
      <c r="AC401" s="35">
        <f>AC13</f>
        <v>0</v>
      </c>
      <c r="AD401" s="35">
        <f>AD13</f>
        <v>0</v>
      </c>
      <c r="AE401" s="18">
        <f t="shared" si="2"/>
        <v>0</v>
      </c>
    </row>
    <row r="402" spans="1:31" x14ac:dyDescent="0.3">
      <c r="A402" s="217">
        <f>A14</f>
        <v>9</v>
      </c>
      <c r="B402" s="16">
        <f>B14</f>
        <v>0</v>
      </c>
      <c r="C402" s="198">
        <f>C14</f>
        <v>0</v>
      </c>
      <c r="D402" s="16">
        <f>D14</f>
        <v>0</v>
      </c>
      <c r="E402" s="16">
        <f t="shared" si="1"/>
        <v>0</v>
      </c>
      <c r="F402" s="17">
        <f>IF(F14="후원(일시22건 또는 정기8건)또는 자원봉사(8명)",10,IF(F14="후원(일시13건 또는 정기5건)또는 자원봉사(7명)",8,IF(F14="후원(일시7건 또는 정기3건)또는 자원봉사(4명)",6,IF(F14="후원(일시4건 또는 정기2건)또는 자원봉사(2명)",4,IF(F14="후원(일시1건 또는 정기1건)또는 자원봉사(1명)",2,0)))))</f>
        <v>0</v>
      </c>
      <c r="G402" s="17">
        <f>IF(G14="게시",5,0)</f>
        <v>0</v>
      </c>
      <c r="H402" s="17">
        <f>IF(H14&gt;=6,20,IF(H14=5,15,IF(H14=4,10,IF(H14=3,5,0))))</f>
        <v>0</v>
      </c>
      <c r="I402" s="17">
        <f>IF(I14&gt;=30,20,IF(I14&gt;=22,15,IF(I14&gt;=15,10,IF(I14&gt;=8,5,0))))</f>
        <v>0</v>
      </c>
      <c r="J402" s="17">
        <f>IF(J14&gt;=500,10,IF(J14&gt;=300,8,IF(J14&gt;=200,6,IF(J14&gt;=100,4,IF(J14&gt;=1,2,IF(J14=0,0))))))</f>
        <v>0</v>
      </c>
      <c r="K402" s="17">
        <f>IF(K14&gt;=40,15,IF(K14&gt;=25,12,IF(K14&gt;=15,9,IF(K14&gt;=8,6,0))))</f>
        <v>0</v>
      </c>
      <c r="L402" s="17">
        <f>IF(L14="설치",5,0)</f>
        <v>0</v>
      </c>
      <c r="M402" s="17">
        <f>IF(M14="가능",5,0)</f>
        <v>0</v>
      </c>
      <c r="N402" s="17">
        <f>IF(N14="사용",5,0)</f>
        <v>0</v>
      </c>
      <c r="O402" s="17">
        <f>IF(O14&gt;=550,10,IF(O14&gt;=400,8,IF(O14&gt;=300,6,IF(O14&gt;=200,4,IF(O14&gt;=50,2,0)))))</f>
        <v>0</v>
      </c>
      <c r="P402" s="17">
        <f>IF(P14&gt;=5000,10,IF(P14&gt;=3000,8,IF(P14&gt;=2000,6,IF(P14&gt;=1000,4,IF(P14&gt;=500,2,0)))))</f>
        <v>0</v>
      </c>
      <c r="Q402" s="17">
        <f>IF(Q14&gt;=1000,10,IF(Q14&gt;=800,8,IF(Q14&gt;=600,6,IF(Q14&gt;=400,4,IF(Q14&gt;=200,2,0)))))</f>
        <v>0</v>
      </c>
      <c r="R402" s="17">
        <f>IF(R14&gt;=5000,5,IF(R14&gt;=3000,4,IF(R14&gt;=2000,3,IF(R14&gt;=1000,2,IF(R14&gt;=500,1,0)))))</f>
        <v>0</v>
      </c>
      <c r="S402" s="17">
        <f>IF(S14&gt;=4000,5,IF(S14&gt;=2500,4,IF(S14&gt;=1000,3,IF(S14&gt;=500,2,IF(S14&gt;=300,1,0)))))</f>
        <v>0</v>
      </c>
      <c r="T402" s="17">
        <f>IF(T14&gt;=15,15,IF(T14&gt;=12,12,IF(T14&gt;=9,9,IF(T14&gt;=6,6,IF(T14&gt;=1,3,0)))))</f>
        <v>0</v>
      </c>
      <c r="U402" s="17">
        <f>IF(U14&gt;=50,15,IF(U14&gt;=20,10,IF(U14&gt;=1,5,0)))</f>
        <v>0</v>
      </c>
      <c r="V402" s="17">
        <f>IF(V14&gt;=3,15,IF(V14&gt;=2,10,IF(V14&gt;=1,5,0)))</f>
        <v>0</v>
      </c>
      <c r="W402" s="17">
        <f>IF(W14&gt;=25,10,IF(W14&gt;=20,8,IF(W14&gt;=16,6,IF(W14&gt;=11,4,IF(W14&gt;=6,2,IF(W14&gt;=1,1,0))))))</f>
        <v>0</v>
      </c>
      <c r="X402" s="17">
        <f>IF(X14="구성",15,0)</f>
        <v>0</v>
      </c>
      <c r="Y402" s="17">
        <f>IF(Y14&gt;=4,10,IF(Y14=3,8,IF(Y14=2,6,IF(Y14=1,4,0))))</f>
        <v>0</v>
      </c>
      <c r="Z402" s="35">
        <f>Z14</f>
        <v>0</v>
      </c>
      <c r="AA402" s="35">
        <f>AA14</f>
        <v>0</v>
      </c>
      <c r="AB402" s="35">
        <f>AB14</f>
        <v>0</v>
      </c>
      <c r="AC402" s="35">
        <f>AC14</f>
        <v>0</v>
      </c>
      <c r="AD402" s="35">
        <f>AD14</f>
        <v>0</v>
      </c>
      <c r="AE402" s="18">
        <f t="shared" si="2"/>
        <v>0</v>
      </c>
    </row>
    <row r="403" spans="1:31" x14ac:dyDescent="0.3">
      <c r="A403" s="217">
        <f>A15</f>
        <v>10</v>
      </c>
      <c r="B403" s="16">
        <f>B15</f>
        <v>0</v>
      </c>
      <c r="C403" s="198">
        <f>C15</f>
        <v>0</v>
      </c>
      <c r="D403" s="16">
        <f>D15</f>
        <v>0</v>
      </c>
      <c r="E403" s="16">
        <f t="shared" si="1"/>
        <v>0</v>
      </c>
      <c r="F403" s="17">
        <f>IF(F15="후원(일시22건 또는 정기8건)또는 자원봉사(8명)",10,IF(F15="후원(일시13건 또는 정기5건)또는 자원봉사(7명)",8,IF(F15="후원(일시7건 또는 정기3건)또는 자원봉사(4명)",6,IF(F15="후원(일시4건 또는 정기2건)또는 자원봉사(2명)",4,IF(F15="후원(일시1건 또는 정기1건)또는 자원봉사(1명)",2,0)))))</f>
        <v>0</v>
      </c>
      <c r="G403" s="17">
        <f>IF(G15="게시",5,0)</f>
        <v>0</v>
      </c>
      <c r="H403" s="17">
        <f>IF(H15&gt;=6,20,IF(H15=5,15,IF(H15=4,10,IF(H15=3,5,0))))</f>
        <v>0</v>
      </c>
      <c r="I403" s="17">
        <f>IF(I15&gt;=30,20,IF(I15&gt;=22,15,IF(I15&gt;=15,10,IF(I15&gt;=8,5,0))))</f>
        <v>0</v>
      </c>
      <c r="J403" s="17">
        <f>IF(J15&gt;=500,10,IF(J15&gt;=300,8,IF(J15&gt;=200,6,IF(J15&gt;=100,4,IF(J15&gt;=1,2,IF(J15=0,0))))))</f>
        <v>0</v>
      </c>
      <c r="K403" s="17">
        <f>IF(K15&gt;=40,15,IF(K15&gt;=25,12,IF(K15&gt;=15,9,IF(K15&gt;=8,6,0))))</f>
        <v>0</v>
      </c>
      <c r="L403" s="17">
        <f>IF(L15="설치",5,0)</f>
        <v>0</v>
      </c>
      <c r="M403" s="17">
        <f>IF(M15="가능",5,0)</f>
        <v>0</v>
      </c>
      <c r="N403" s="17">
        <f>IF(N15="사용",5,0)</f>
        <v>0</v>
      </c>
      <c r="O403" s="17">
        <f>IF(O15&gt;=550,10,IF(O15&gt;=400,8,IF(O15&gt;=300,6,IF(O15&gt;=200,4,IF(O15&gt;=50,2,0)))))</f>
        <v>0</v>
      </c>
      <c r="P403" s="17">
        <f>IF(P15&gt;=5000,10,IF(P15&gt;=3000,8,IF(P15&gt;=2000,6,IF(P15&gt;=1000,4,IF(P15&gt;=500,2,0)))))</f>
        <v>0</v>
      </c>
      <c r="Q403" s="17">
        <f>IF(Q15&gt;=1000,10,IF(Q15&gt;=800,8,IF(Q15&gt;=600,6,IF(Q15&gt;=400,4,IF(Q15&gt;=200,2,0)))))</f>
        <v>0</v>
      </c>
      <c r="R403" s="17">
        <f>IF(R15&gt;=5000,5,IF(R15&gt;=3000,4,IF(R15&gt;=2000,3,IF(R15&gt;=1000,2,IF(R15&gt;=500,1,0)))))</f>
        <v>0</v>
      </c>
      <c r="S403" s="17">
        <f>IF(S15&gt;=4000,5,IF(S15&gt;=2500,4,IF(S15&gt;=1000,3,IF(S15&gt;=500,2,IF(S15&gt;=300,1,0)))))</f>
        <v>0</v>
      </c>
      <c r="T403" s="17">
        <f>IF(T15&gt;=15,15,IF(T15&gt;=12,12,IF(T15&gt;=9,9,IF(T15&gt;=6,6,IF(T15&gt;=1,3,0)))))</f>
        <v>0</v>
      </c>
      <c r="U403" s="17">
        <f>IF(U15&gt;=50,15,IF(U15&gt;=20,10,IF(U15&gt;=1,5,0)))</f>
        <v>0</v>
      </c>
      <c r="V403" s="17">
        <f>IF(V15&gt;=3,15,IF(V15&gt;=2,10,IF(V15&gt;=1,5,0)))</f>
        <v>0</v>
      </c>
      <c r="W403" s="17">
        <f>IF(W15&gt;=25,10,IF(W15&gt;=20,8,IF(W15&gt;=16,6,IF(W15&gt;=11,4,IF(W15&gt;=6,2,IF(W15&gt;=1,1,0))))))</f>
        <v>0</v>
      </c>
      <c r="X403" s="17">
        <f>IF(X15="구성",15,0)</f>
        <v>0</v>
      </c>
      <c r="Y403" s="17">
        <f>IF(Y15&gt;=4,10,IF(Y15=3,8,IF(Y15=2,6,IF(Y15=1,4,0))))</f>
        <v>0</v>
      </c>
      <c r="Z403" s="35">
        <f>Z15</f>
        <v>0</v>
      </c>
      <c r="AA403" s="35">
        <f>AA15</f>
        <v>0</v>
      </c>
      <c r="AB403" s="35">
        <f>AB15</f>
        <v>0</v>
      </c>
      <c r="AC403" s="35">
        <f>AC15</f>
        <v>0</v>
      </c>
      <c r="AD403" s="35">
        <f>AD15</f>
        <v>0</v>
      </c>
      <c r="AE403" s="18">
        <f t="shared" si="2"/>
        <v>0</v>
      </c>
    </row>
    <row r="404" spans="1:31" x14ac:dyDescent="0.3">
      <c r="A404" s="217">
        <f>A16</f>
        <v>11</v>
      </c>
      <c r="B404" s="16">
        <f>B16</f>
        <v>0</v>
      </c>
      <c r="C404" s="198">
        <f>C16</f>
        <v>0</v>
      </c>
      <c r="D404" s="16">
        <f>D16</f>
        <v>0</v>
      </c>
      <c r="E404" s="16">
        <f t="shared" si="1"/>
        <v>0</v>
      </c>
      <c r="F404" s="17">
        <f>IF(F16="후원(일시22건 또는 정기8건)또는 자원봉사(8명)",10,IF(F16="후원(일시13건 또는 정기5건)또는 자원봉사(7명)",8,IF(F16="후원(일시7건 또는 정기3건)또는 자원봉사(4명)",6,IF(F16="후원(일시4건 또는 정기2건)또는 자원봉사(2명)",4,IF(F16="후원(일시1건 또는 정기1건)또는 자원봉사(1명)",2,0)))))</f>
        <v>0</v>
      </c>
      <c r="G404" s="17">
        <f>IF(G16="게시",5,0)</f>
        <v>0</v>
      </c>
      <c r="H404" s="17">
        <f>IF(H16&gt;=6,20,IF(H16=5,15,IF(H16=4,10,IF(H16=3,5,0))))</f>
        <v>0</v>
      </c>
      <c r="I404" s="17">
        <f>IF(I16&gt;=30,20,IF(I16&gt;=22,15,IF(I16&gt;=15,10,IF(I16&gt;=8,5,0))))</f>
        <v>0</v>
      </c>
      <c r="J404" s="17">
        <f>IF(J16&gt;=500,10,IF(J16&gt;=300,8,IF(J16&gt;=200,6,IF(J16&gt;=100,4,IF(J16&gt;=1,2,IF(J16=0,0))))))</f>
        <v>0</v>
      </c>
      <c r="K404" s="17">
        <f>IF(K16&gt;=40,15,IF(K16&gt;=25,12,IF(K16&gt;=15,9,IF(K16&gt;=8,6,0))))</f>
        <v>0</v>
      </c>
      <c r="L404" s="17">
        <f>IF(L16="설치",5,0)</f>
        <v>0</v>
      </c>
      <c r="M404" s="17">
        <f>IF(M16="가능",5,0)</f>
        <v>0</v>
      </c>
      <c r="N404" s="17">
        <f>IF(N16="사용",5,0)</f>
        <v>0</v>
      </c>
      <c r="O404" s="17">
        <f>IF(O16&gt;=550,10,IF(O16&gt;=400,8,IF(O16&gt;=300,6,IF(O16&gt;=200,4,IF(O16&gt;=50,2,0)))))</f>
        <v>0</v>
      </c>
      <c r="P404" s="17">
        <f>IF(P16&gt;=5000,10,IF(P16&gt;=3000,8,IF(P16&gt;=2000,6,IF(P16&gt;=1000,4,IF(P16&gt;=500,2,0)))))</f>
        <v>0</v>
      </c>
      <c r="Q404" s="17">
        <f>IF(Q16&gt;=1000,10,IF(Q16&gt;=800,8,IF(Q16&gt;=600,6,IF(Q16&gt;=400,4,IF(Q16&gt;=200,2,0)))))</f>
        <v>0</v>
      </c>
      <c r="R404" s="17">
        <f>IF(R16&gt;=5000,5,IF(R16&gt;=3000,4,IF(R16&gt;=2000,3,IF(R16&gt;=1000,2,IF(R16&gt;=500,1,0)))))</f>
        <v>0</v>
      </c>
      <c r="S404" s="17">
        <f>IF(S16&gt;=4000,5,IF(S16&gt;=2500,4,IF(S16&gt;=1000,3,IF(S16&gt;=500,2,IF(S16&gt;=300,1,0)))))</f>
        <v>0</v>
      </c>
      <c r="T404" s="17">
        <f>IF(T16&gt;=15,15,IF(T16&gt;=12,12,IF(T16&gt;=9,9,IF(T16&gt;=6,6,IF(T16&gt;=1,3,0)))))</f>
        <v>0</v>
      </c>
      <c r="U404" s="17">
        <f>IF(U16&gt;=50,15,IF(U16&gt;=20,10,IF(U16&gt;=1,5,0)))</f>
        <v>0</v>
      </c>
      <c r="V404" s="17">
        <f>IF(V16&gt;=3,15,IF(V16&gt;=2,10,IF(V16&gt;=1,5,0)))</f>
        <v>0</v>
      </c>
      <c r="W404" s="17">
        <f>IF(W16&gt;=25,10,IF(W16&gt;=20,8,IF(W16&gt;=16,6,IF(W16&gt;=11,4,IF(W16&gt;=6,2,IF(W16&gt;=1,1,0))))))</f>
        <v>0</v>
      </c>
      <c r="X404" s="17">
        <f>IF(X16="구성",15,0)</f>
        <v>0</v>
      </c>
      <c r="Y404" s="17">
        <f>IF(Y16&gt;=4,10,IF(Y16=3,8,IF(Y16=2,6,IF(Y16=1,4,0))))</f>
        <v>0</v>
      </c>
      <c r="Z404" s="35">
        <f>Z16</f>
        <v>0</v>
      </c>
      <c r="AA404" s="35">
        <f>AA16</f>
        <v>0</v>
      </c>
      <c r="AB404" s="35">
        <f>AB16</f>
        <v>0</v>
      </c>
      <c r="AC404" s="35">
        <f>AC16</f>
        <v>0</v>
      </c>
      <c r="AD404" s="35">
        <f>AD16</f>
        <v>0</v>
      </c>
      <c r="AE404" s="18">
        <f t="shared" si="2"/>
        <v>0</v>
      </c>
    </row>
    <row r="405" spans="1:31" x14ac:dyDescent="0.3">
      <c r="A405" s="217">
        <f>A17</f>
        <v>12</v>
      </c>
      <c r="B405" s="16">
        <f>B17</f>
        <v>0</v>
      </c>
      <c r="C405" s="198">
        <f>C17</f>
        <v>0</v>
      </c>
      <c r="D405" s="16">
        <f>D17</f>
        <v>0</v>
      </c>
      <c r="E405" s="16">
        <f t="shared" si="1"/>
        <v>0</v>
      </c>
      <c r="F405" s="17">
        <f>IF(F17="후원(일시22건 또는 정기8건)또는 자원봉사(8명)",10,IF(F17="후원(일시13건 또는 정기5건)또는 자원봉사(7명)",8,IF(F17="후원(일시7건 또는 정기3건)또는 자원봉사(4명)",6,IF(F17="후원(일시4건 또는 정기2건)또는 자원봉사(2명)",4,IF(F17="후원(일시1건 또는 정기1건)또는 자원봉사(1명)",2,0)))))</f>
        <v>0</v>
      </c>
      <c r="G405" s="17">
        <f>IF(G17="게시",5,0)</f>
        <v>0</v>
      </c>
      <c r="H405" s="17">
        <f>IF(H17&gt;=6,20,IF(H17=5,15,IF(H17=4,10,IF(H17=3,5,0))))</f>
        <v>0</v>
      </c>
      <c r="I405" s="17">
        <f>IF(I17&gt;=30,20,IF(I17&gt;=22,15,IF(I17&gt;=15,10,IF(I17&gt;=8,5,0))))</f>
        <v>0</v>
      </c>
      <c r="J405" s="17">
        <f>IF(J17&gt;=500,10,IF(J17&gt;=300,8,IF(J17&gt;=200,6,IF(J17&gt;=100,4,IF(J17&gt;=1,2,IF(J17=0,0))))))</f>
        <v>0</v>
      </c>
      <c r="K405" s="17">
        <f>IF(K17&gt;=40,15,IF(K17&gt;=25,12,IF(K17&gt;=15,9,IF(K17&gt;=8,6,0))))</f>
        <v>0</v>
      </c>
      <c r="L405" s="17">
        <f>IF(L17="설치",5,0)</f>
        <v>0</v>
      </c>
      <c r="M405" s="17">
        <f>IF(M17="가능",5,0)</f>
        <v>0</v>
      </c>
      <c r="N405" s="17">
        <f>IF(N17="사용",5,0)</f>
        <v>0</v>
      </c>
      <c r="O405" s="17">
        <f>IF(O17&gt;=550,10,IF(O17&gt;=400,8,IF(O17&gt;=300,6,IF(O17&gt;=200,4,IF(O17&gt;=50,2,0)))))</f>
        <v>0</v>
      </c>
      <c r="P405" s="17">
        <f>IF(P17&gt;=5000,10,IF(P17&gt;=3000,8,IF(P17&gt;=2000,6,IF(P17&gt;=1000,4,IF(P17&gt;=500,2,0)))))</f>
        <v>0</v>
      </c>
      <c r="Q405" s="17">
        <f>IF(Q17&gt;=1000,10,IF(Q17&gt;=800,8,IF(Q17&gt;=600,6,IF(Q17&gt;=400,4,IF(Q17&gt;=200,2,0)))))</f>
        <v>0</v>
      </c>
      <c r="R405" s="17">
        <f>IF(R17&gt;=5000,5,IF(R17&gt;=3000,4,IF(R17&gt;=2000,3,IF(R17&gt;=1000,2,IF(R17&gt;=500,1,0)))))</f>
        <v>0</v>
      </c>
      <c r="S405" s="17">
        <f>IF(S17&gt;=4000,5,IF(S17&gt;=2500,4,IF(S17&gt;=1000,3,IF(S17&gt;=500,2,IF(S17&gt;=300,1,0)))))</f>
        <v>0</v>
      </c>
      <c r="T405" s="17">
        <f>IF(T17&gt;=15,15,IF(T17&gt;=12,12,IF(T17&gt;=9,9,IF(T17&gt;=6,6,IF(T17&gt;=1,3,0)))))</f>
        <v>0</v>
      </c>
      <c r="U405" s="17">
        <f>IF(U17&gt;=50,15,IF(U17&gt;=20,10,IF(U17&gt;=1,5,0)))</f>
        <v>0</v>
      </c>
      <c r="V405" s="17">
        <f>IF(V17&gt;=3,15,IF(V17&gt;=2,10,IF(V17&gt;=1,5,0)))</f>
        <v>0</v>
      </c>
      <c r="W405" s="17">
        <f>IF(W17&gt;=25,10,IF(W17&gt;=20,8,IF(W17&gt;=16,6,IF(W17&gt;=11,4,IF(W17&gt;=6,2,IF(W17&gt;=1,1,0))))))</f>
        <v>0</v>
      </c>
      <c r="X405" s="17">
        <f>IF(X17="구성",15,0)</f>
        <v>0</v>
      </c>
      <c r="Y405" s="17">
        <f>IF(Y17&gt;=4,10,IF(Y17=3,8,IF(Y17=2,6,IF(Y17=1,4,0))))</f>
        <v>0</v>
      </c>
      <c r="Z405" s="35">
        <f>Z17</f>
        <v>0</v>
      </c>
      <c r="AA405" s="35">
        <f>AA17</f>
        <v>0</v>
      </c>
      <c r="AB405" s="35">
        <f>AB17</f>
        <v>0</v>
      </c>
      <c r="AC405" s="35">
        <f>AC17</f>
        <v>0</v>
      </c>
      <c r="AD405" s="35">
        <f>AD17</f>
        <v>0</v>
      </c>
      <c r="AE405" s="18">
        <f t="shared" si="2"/>
        <v>0</v>
      </c>
    </row>
    <row r="406" spans="1:31" x14ac:dyDescent="0.3">
      <c r="A406" s="217">
        <f>A18</f>
        <v>13</v>
      </c>
      <c r="B406" s="16">
        <f>B18</f>
        <v>0</v>
      </c>
      <c r="C406" s="198">
        <f>C18</f>
        <v>0</v>
      </c>
      <c r="D406" s="16">
        <f>D18</f>
        <v>0</v>
      </c>
      <c r="E406" s="16">
        <f t="shared" si="1"/>
        <v>0</v>
      </c>
      <c r="F406" s="17">
        <f>IF(F18="후원(일시22건 또는 정기8건)또는 자원봉사(8명)",10,IF(F18="후원(일시13건 또는 정기5건)또는 자원봉사(7명)",8,IF(F18="후원(일시7건 또는 정기3건)또는 자원봉사(4명)",6,IF(F18="후원(일시4건 또는 정기2건)또는 자원봉사(2명)",4,IF(F18="후원(일시1건 또는 정기1건)또는 자원봉사(1명)",2,0)))))</f>
        <v>0</v>
      </c>
      <c r="G406" s="17">
        <f>IF(G18="게시",5,0)</f>
        <v>0</v>
      </c>
      <c r="H406" s="17">
        <f>IF(H18&gt;=6,20,IF(H18=5,15,IF(H18=4,10,IF(H18=3,5,0))))</f>
        <v>0</v>
      </c>
      <c r="I406" s="17">
        <f>IF(I18&gt;=30,20,IF(I18&gt;=22,15,IF(I18&gt;=15,10,IF(I18&gt;=8,5,0))))</f>
        <v>0</v>
      </c>
      <c r="J406" s="17">
        <f>IF(J18&gt;=500,10,IF(J18&gt;=300,8,IF(J18&gt;=200,6,IF(J18&gt;=100,4,IF(J18&gt;=1,2,IF(J18=0,0))))))</f>
        <v>0</v>
      </c>
      <c r="K406" s="17">
        <f>IF(K18&gt;=40,15,IF(K18&gt;=25,12,IF(K18&gt;=15,9,IF(K18&gt;=8,6,0))))</f>
        <v>0</v>
      </c>
      <c r="L406" s="17">
        <f>IF(L18="설치",5,0)</f>
        <v>0</v>
      </c>
      <c r="M406" s="17">
        <f>IF(M18="가능",5,0)</f>
        <v>0</v>
      </c>
      <c r="N406" s="17">
        <f>IF(N18="사용",5,0)</f>
        <v>0</v>
      </c>
      <c r="O406" s="17">
        <f>IF(O18&gt;=550,10,IF(O18&gt;=400,8,IF(O18&gt;=300,6,IF(O18&gt;=200,4,IF(O18&gt;=50,2,0)))))</f>
        <v>0</v>
      </c>
      <c r="P406" s="17">
        <f>IF(P18&gt;=5000,10,IF(P18&gt;=3000,8,IF(P18&gt;=2000,6,IF(P18&gt;=1000,4,IF(P18&gt;=500,2,0)))))</f>
        <v>0</v>
      </c>
      <c r="Q406" s="17">
        <f>IF(Q18&gt;=1000,10,IF(Q18&gt;=800,8,IF(Q18&gt;=600,6,IF(Q18&gt;=400,4,IF(Q18&gt;=200,2,0)))))</f>
        <v>0</v>
      </c>
      <c r="R406" s="17">
        <f>IF(R18&gt;=5000,5,IF(R18&gt;=3000,4,IF(R18&gt;=2000,3,IF(R18&gt;=1000,2,IF(R18&gt;=500,1,0)))))</f>
        <v>0</v>
      </c>
      <c r="S406" s="17">
        <f>IF(S18&gt;=4000,5,IF(S18&gt;=2500,4,IF(S18&gt;=1000,3,IF(S18&gt;=500,2,IF(S18&gt;=300,1,0)))))</f>
        <v>0</v>
      </c>
      <c r="T406" s="17">
        <f>IF(T18&gt;=15,15,IF(T18&gt;=12,12,IF(T18&gt;=9,9,IF(T18&gt;=6,6,IF(T18&gt;=1,3,0)))))</f>
        <v>0</v>
      </c>
      <c r="U406" s="17">
        <f>IF(U18&gt;=50,15,IF(U18&gt;=20,10,IF(U18&gt;=1,5,0)))</f>
        <v>0</v>
      </c>
      <c r="V406" s="17">
        <f>IF(V18&gt;=3,15,IF(V18&gt;=2,10,IF(V18&gt;=1,5,0)))</f>
        <v>0</v>
      </c>
      <c r="W406" s="17">
        <f>IF(W18&gt;=25,10,IF(W18&gt;=20,8,IF(W18&gt;=16,6,IF(W18&gt;=11,4,IF(W18&gt;=6,2,IF(W18&gt;=1,1,0))))))</f>
        <v>0</v>
      </c>
      <c r="X406" s="17">
        <f>IF(X18="구성",15,0)</f>
        <v>0</v>
      </c>
      <c r="Y406" s="17">
        <f>IF(Y18&gt;=4,10,IF(Y18=3,8,IF(Y18=2,6,IF(Y18=1,4,0))))</f>
        <v>0</v>
      </c>
      <c r="Z406" s="35">
        <f>Z18</f>
        <v>0</v>
      </c>
      <c r="AA406" s="35">
        <f>AA18</f>
        <v>0</v>
      </c>
      <c r="AB406" s="35">
        <f>AB18</f>
        <v>0</v>
      </c>
      <c r="AC406" s="35">
        <f>AC18</f>
        <v>0</v>
      </c>
      <c r="AD406" s="35">
        <f>AD18</f>
        <v>0</v>
      </c>
      <c r="AE406" s="18">
        <f t="shared" si="2"/>
        <v>0</v>
      </c>
    </row>
    <row r="407" spans="1:31" x14ac:dyDescent="0.3">
      <c r="A407" s="217">
        <f>A19</f>
        <v>14</v>
      </c>
      <c r="B407" s="16">
        <f>B19</f>
        <v>0</v>
      </c>
      <c r="C407" s="198">
        <f>C19</f>
        <v>0</v>
      </c>
      <c r="D407" s="16">
        <f>D19</f>
        <v>0</v>
      </c>
      <c r="E407" s="16">
        <f t="shared" si="1"/>
        <v>0</v>
      </c>
      <c r="F407" s="17">
        <f>IF(F19="후원(일시22건 또는 정기8건)또는 자원봉사(8명)",10,IF(F19="후원(일시13건 또는 정기5건)또는 자원봉사(7명)",8,IF(F19="후원(일시7건 또는 정기3건)또는 자원봉사(4명)",6,IF(F19="후원(일시4건 또는 정기2건)또는 자원봉사(2명)",4,IF(F19="후원(일시1건 또는 정기1건)또는 자원봉사(1명)",2,0)))))</f>
        <v>0</v>
      </c>
      <c r="G407" s="17">
        <f>IF(G19="게시",5,0)</f>
        <v>0</v>
      </c>
      <c r="H407" s="17">
        <f>IF(H19&gt;=6,20,IF(H19=5,15,IF(H19=4,10,IF(H19=3,5,0))))</f>
        <v>0</v>
      </c>
      <c r="I407" s="17">
        <f>IF(I19&gt;=30,20,IF(I19&gt;=22,15,IF(I19&gt;=15,10,IF(I19&gt;=8,5,0))))</f>
        <v>0</v>
      </c>
      <c r="J407" s="17">
        <f>IF(J19&gt;=500,10,IF(J19&gt;=300,8,IF(J19&gt;=200,6,IF(J19&gt;=100,4,IF(J19&gt;=1,2,IF(J19=0,0))))))</f>
        <v>0</v>
      </c>
      <c r="K407" s="17">
        <f>IF(K19&gt;=40,15,IF(K19&gt;=25,12,IF(K19&gt;=15,9,IF(K19&gt;=8,6,0))))</f>
        <v>0</v>
      </c>
      <c r="L407" s="17">
        <f>IF(L19="설치",5,0)</f>
        <v>0</v>
      </c>
      <c r="M407" s="17">
        <f>IF(M19="가능",5,0)</f>
        <v>0</v>
      </c>
      <c r="N407" s="17">
        <f>IF(N19="사용",5,0)</f>
        <v>0</v>
      </c>
      <c r="O407" s="17">
        <f>IF(O19&gt;=550,10,IF(O19&gt;=400,8,IF(O19&gt;=300,6,IF(O19&gt;=200,4,IF(O19&gt;=50,2,0)))))</f>
        <v>0</v>
      </c>
      <c r="P407" s="17">
        <f>IF(P19&gt;=5000,10,IF(P19&gt;=3000,8,IF(P19&gt;=2000,6,IF(P19&gt;=1000,4,IF(P19&gt;=500,2,0)))))</f>
        <v>0</v>
      </c>
      <c r="Q407" s="17">
        <f>IF(Q19&gt;=1000,10,IF(Q19&gt;=800,8,IF(Q19&gt;=600,6,IF(Q19&gt;=400,4,IF(Q19&gt;=200,2,0)))))</f>
        <v>0</v>
      </c>
      <c r="R407" s="17">
        <f>IF(R19&gt;=5000,5,IF(R19&gt;=3000,4,IF(R19&gt;=2000,3,IF(R19&gt;=1000,2,IF(R19&gt;=500,1,0)))))</f>
        <v>0</v>
      </c>
      <c r="S407" s="17">
        <f>IF(S19&gt;=4000,5,IF(S19&gt;=2500,4,IF(S19&gt;=1000,3,IF(S19&gt;=500,2,IF(S19&gt;=300,1,0)))))</f>
        <v>0</v>
      </c>
      <c r="T407" s="17">
        <f>IF(T19&gt;=15,15,IF(T19&gt;=12,12,IF(T19&gt;=9,9,IF(T19&gt;=6,6,IF(T19&gt;=1,3,0)))))</f>
        <v>0</v>
      </c>
      <c r="U407" s="17">
        <f>IF(U19&gt;=50,15,IF(U19&gt;=20,10,IF(U19&gt;=1,5,0)))</f>
        <v>0</v>
      </c>
      <c r="V407" s="17">
        <f>IF(V19&gt;=3,15,IF(V19&gt;=2,10,IF(V19&gt;=1,5,0)))</f>
        <v>0</v>
      </c>
      <c r="W407" s="17">
        <f>IF(W19&gt;=25,10,IF(W19&gt;=20,8,IF(W19&gt;=16,6,IF(W19&gt;=11,4,IF(W19&gt;=6,2,IF(W19&gt;=1,1,0))))))</f>
        <v>0</v>
      </c>
      <c r="X407" s="17">
        <f>IF(X19="구성",15,0)</f>
        <v>0</v>
      </c>
      <c r="Y407" s="17">
        <f>IF(Y19&gt;=4,10,IF(Y19=3,8,IF(Y19=2,6,IF(Y19=1,4,0))))</f>
        <v>0</v>
      </c>
      <c r="Z407" s="35">
        <f>Z19</f>
        <v>0</v>
      </c>
      <c r="AA407" s="35">
        <f>AA19</f>
        <v>0</v>
      </c>
      <c r="AB407" s="35">
        <f>AB19</f>
        <v>0</v>
      </c>
      <c r="AC407" s="35">
        <f>AC19</f>
        <v>0</v>
      </c>
      <c r="AD407" s="35">
        <f>AD19</f>
        <v>0</v>
      </c>
      <c r="AE407" s="18">
        <f t="shared" si="2"/>
        <v>0</v>
      </c>
    </row>
    <row r="408" spans="1:31" x14ac:dyDescent="0.3">
      <c r="A408" s="217">
        <f>A20</f>
        <v>15</v>
      </c>
      <c r="B408" s="16">
        <f>B20</f>
        <v>0</v>
      </c>
      <c r="C408" s="198">
        <f>C20</f>
        <v>0</v>
      </c>
      <c r="D408" s="16">
        <f>D20</f>
        <v>0</v>
      </c>
      <c r="E408" s="16">
        <f t="shared" si="1"/>
        <v>0</v>
      </c>
      <c r="F408" s="17">
        <f>IF(F20="후원(일시22건 또는 정기8건)또는 자원봉사(8명)",10,IF(F20="후원(일시13건 또는 정기5건)또는 자원봉사(7명)",8,IF(F20="후원(일시7건 또는 정기3건)또는 자원봉사(4명)",6,IF(F20="후원(일시4건 또는 정기2건)또는 자원봉사(2명)",4,IF(F20="후원(일시1건 또는 정기1건)또는 자원봉사(1명)",2,0)))))</f>
        <v>0</v>
      </c>
      <c r="G408" s="17">
        <f>IF(G20="게시",5,0)</f>
        <v>0</v>
      </c>
      <c r="H408" s="17">
        <f>IF(H20&gt;=6,20,IF(H20=5,15,IF(H20=4,10,IF(H20=3,5,0))))</f>
        <v>0</v>
      </c>
      <c r="I408" s="17">
        <f>IF(I20&gt;=30,20,IF(I20&gt;=22,15,IF(I20&gt;=15,10,IF(I20&gt;=8,5,0))))</f>
        <v>0</v>
      </c>
      <c r="J408" s="17">
        <f>IF(J20&gt;=500,10,IF(J20&gt;=300,8,IF(J20&gt;=200,6,IF(J20&gt;=100,4,IF(J20&gt;=1,2,IF(J20=0,0))))))</f>
        <v>0</v>
      </c>
      <c r="K408" s="17">
        <f>IF(K20&gt;=40,15,IF(K20&gt;=25,12,IF(K20&gt;=15,9,IF(K20&gt;=8,6,0))))</f>
        <v>0</v>
      </c>
      <c r="L408" s="17">
        <f>IF(L20="설치",5,0)</f>
        <v>0</v>
      </c>
      <c r="M408" s="17">
        <f>IF(M20="가능",5,0)</f>
        <v>0</v>
      </c>
      <c r="N408" s="17">
        <f>IF(N20="사용",5,0)</f>
        <v>0</v>
      </c>
      <c r="O408" s="17">
        <f>IF(O20&gt;=550,10,IF(O20&gt;=400,8,IF(O20&gt;=300,6,IF(O20&gt;=200,4,IF(O20&gt;=50,2,0)))))</f>
        <v>0</v>
      </c>
      <c r="P408" s="17">
        <f>IF(P20&gt;=5000,10,IF(P20&gt;=3000,8,IF(P20&gt;=2000,6,IF(P20&gt;=1000,4,IF(P20&gt;=500,2,0)))))</f>
        <v>0</v>
      </c>
      <c r="Q408" s="17">
        <f>IF(Q20&gt;=1000,10,IF(Q20&gt;=800,8,IF(Q20&gt;=600,6,IF(Q20&gt;=400,4,IF(Q20&gt;=200,2,0)))))</f>
        <v>0</v>
      </c>
      <c r="R408" s="17">
        <f>IF(R20&gt;=5000,5,IF(R20&gt;=3000,4,IF(R20&gt;=2000,3,IF(R20&gt;=1000,2,IF(R20&gt;=500,1,0)))))</f>
        <v>0</v>
      </c>
      <c r="S408" s="17">
        <f>IF(S20&gt;=4000,5,IF(S20&gt;=2500,4,IF(S20&gt;=1000,3,IF(S20&gt;=500,2,IF(S20&gt;=300,1,0)))))</f>
        <v>0</v>
      </c>
      <c r="T408" s="17">
        <f>IF(T20&gt;=15,15,IF(T20&gt;=12,12,IF(T20&gt;=9,9,IF(T20&gt;=6,6,IF(T20&gt;=1,3,0)))))</f>
        <v>0</v>
      </c>
      <c r="U408" s="17">
        <f>IF(U20&gt;=50,15,IF(U20&gt;=20,10,IF(U20&gt;=1,5,0)))</f>
        <v>0</v>
      </c>
      <c r="V408" s="17">
        <f>IF(V20&gt;=3,15,IF(V20&gt;=2,10,IF(V20&gt;=1,5,0)))</f>
        <v>0</v>
      </c>
      <c r="W408" s="17">
        <f>IF(W20&gt;=25,10,IF(W20&gt;=20,8,IF(W20&gt;=16,6,IF(W20&gt;=11,4,IF(W20&gt;=6,2,IF(W20&gt;=1,1,0))))))</f>
        <v>0</v>
      </c>
      <c r="X408" s="17">
        <f>IF(X20="구성",15,0)</f>
        <v>0</v>
      </c>
      <c r="Y408" s="17">
        <f>IF(Y20&gt;=4,10,IF(Y20=3,8,IF(Y20=2,6,IF(Y20=1,4,0))))</f>
        <v>0</v>
      </c>
      <c r="Z408" s="35">
        <f>Z20</f>
        <v>0</v>
      </c>
      <c r="AA408" s="35">
        <f>AA20</f>
        <v>0</v>
      </c>
      <c r="AB408" s="35">
        <f>AB20</f>
        <v>0</v>
      </c>
      <c r="AC408" s="35">
        <f>AC20</f>
        <v>0</v>
      </c>
      <c r="AD408" s="35">
        <f>AD20</f>
        <v>0</v>
      </c>
      <c r="AE408" s="18">
        <f t="shared" si="2"/>
        <v>0</v>
      </c>
    </row>
    <row r="409" spans="1:31" x14ac:dyDescent="0.3">
      <c r="A409" s="217">
        <f>A21</f>
        <v>16</v>
      </c>
      <c r="B409" s="16">
        <f>B21</f>
        <v>0</v>
      </c>
      <c r="C409" s="198">
        <f>C21</f>
        <v>0</v>
      </c>
      <c r="D409" s="16">
        <f>D21</f>
        <v>0</v>
      </c>
      <c r="E409" s="16">
        <f t="shared" si="1"/>
        <v>0</v>
      </c>
      <c r="F409" s="17">
        <f>IF(F21="후원(일시22건 또는 정기8건)또는 자원봉사(8명)",10,IF(F21="후원(일시13건 또는 정기5건)또는 자원봉사(7명)",8,IF(F21="후원(일시7건 또는 정기3건)또는 자원봉사(4명)",6,IF(F21="후원(일시4건 또는 정기2건)또는 자원봉사(2명)",4,IF(F21="후원(일시1건 또는 정기1건)또는 자원봉사(1명)",2,0)))))</f>
        <v>0</v>
      </c>
      <c r="G409" s="17">
        <f>IF(G21="게시",5,0)</f>
        <v>0</v>
      </c>
      <c r="H409" s="17">
        <f>IF(H21&gt;=6,20,IF(H21=5,15,IF(H21=4,10,IF(H21=3,5,0))))</f>
        <v>0</v>
      </c>
      <c r="I409" s="17">
        <f>IF(I21&gt;=30,20,IF(I21&gt;=22,15,IF(I21&gt;=15,10,IF(I21&gt;=8,5,0))))</f>
        <v>0</v>
      </c>
      <c r="J409" s="17">
        <f>IF(J21&gt;=500,10,IF(J21&gt;=300,8,IF(J21&gt;=200,6,IF(J21&gt;=100,4,IF(J21&gt;=1,2,IF(J21=0,0))))))</f>
        <v>0</v>
      </c>
      <c r="K409" s="17">
        <f>IF(K21&gt;=40,15,IF(K21&gt;=25,12,IF(K21&gt;=15,9,IF(K21&gt;=8,6,0))))</f>
        <v>0</v>
      </c>
      <c r="L409" s="17">
        <f>IF(L21="설치",5,0)</f>
        <v>0</v>
      </c>
      <c r="M409" s="17">
        <f>IF(M21="가능",5,0)</f>
        <v>0</v>
      </c>
      <c r="N409" s="17">
        <f>IF(N21="사용",5,0)</f>
        <v>0</v>
      </c>
      <c r="O409" s="17">
        <f>IF(O21&gt;=550,10,IF(O21&gt;=400,8,IF(O21&gt;=300,6,IF(O21&gt;=200,4,IF(O21&gt;=50,2,0)))))</f>
        <v>0</v>
      </c>
      <c r="P409" s="17">
        <f>IF(P21&gt;=5000,10,IF(P21&gt;=3000,8,IF(P21&gt;=2000,6,IF(P21&gt;=1000,4,IF(P21&gt;=500,2,0)))))</f>
        <v>0</v>
      </c>
      <c r="Q409" s="17">
        <f>IF(Q21&gt;=1000,10,IF(Q21&gt;=800,8,IF(Q21&gt;=600,6,IF(Q21&gt;=400,4,IF(Q21&gt;=200,2,0)))))</f>
        <v>0</v>
      </c>
      <c r="R409" s="17">
        <f>IF(R21&gt;=5000,5,IF(R21&gt;=3000,4,IF(R21&gt;=2000,3,IF(R21&gt;=1000,2,IF(R21&gt;=500,1,0)))))</f>
        <v>0</v>
      </c>
      <c r="S409" s="17">
        <f>IF(S21&gt;=4000,5,IF(S21&gt;=2500,4,IF(S21&gt;=1000,3,IF(S21&gt;=500,2,IF(S21&gt;=300,1,0)))))</f>
        <v>0</v>
      </c>
      <c r="T409" s="17">
        <f>IF(T21&gt;=15,15,IF(T21&gt;=12,12,IF(T21&gt;=9,9,IF(T21&gt;=6,6,IF(T21&gt;=1,3,0)))))</f>
        <v>0</v>
      </c>
      <c r="U409" s="17">
        <f>IF(U21&gt;=50,15,IF(U21&gt;=20,10,IF(U21&gt;=1,5,0)))</f>
        <v>0</v>
      </c>
      <c r="V409" s="17">
        <f>IF(V21&gt;=3,15,IF(V21&gt;=2,10,IF(V21&gt;=1,5,0)))</f>
        <v>0</v>
      </c>
      <c r="W409" s="17">
        <f>IF(W21&gt;=25,10,IF(W21&gt;=20,8,IF(W21&gt;=16,6,IF(W21&gt;=11,4,IF(W21&gt;=6,2,IF(W21&gt;=1,1,0))))))</f>
        <v>0</v>
      </c>
      <c r="X409" s="17">
        <f>IF(X21="구성",15,0)</f>
        <v>0</v>
      </c>
      <c r="Y409" s="17">
        <f>IF(Y21&gt;=4,10,IF(Y21=3,8,IF(Y21=2,6,IF(Y21=1,4,0))))</f>
        <v>0</v>
      </c>
      <c r="Z409" s="35">
        <f>Z21</f>
        <v>0</v>
      </c>
      <c r="AA409" s="35">
        <f>AA21</f>
        <v>0</v>
      </c>
      <c r="AB409" s="35">
        <f>AB21</f>
        <v>0</v>
      </c>
      <c r="AC409" s="35">
        <f>AC21</f>
        <v>0</v>
      </c>
      <c r="AD409" s="35">
        <f>AD21</f>
        <v>0</v>
      </c>
      <c r="AE409" s="18">
        <f t="shared" si="2"/>
        <v>0</v>
      </c>
    </row>
    <row r="410" spans="1:31" x14ac:dyDescent="0.3">
      <c r="A410" s="217">
        <f>A22</f>
        <v>17</v>
      </c>
      <c r="B410" s="16">
        <f>B22</f>
        <v>0</v>
      </c>
      <c r="C410" s="198">
        <f>C22</f>
        <v>0</v>
      </c>
      <c r="D410" s="16">
        <f>D22</f>
        <v>0</v>
      </c>
      <c r="E410" s="16">
        <f t="shared" si="1"/>
        <v>0</v>
      </c>
      <c r="F410" s="17">
        <f>IF(F22="후원(일시22건 또는 정기8건)또는 자원봉사(8명)",10,IF(F22="후원(일시13건 또는 정기5건)또는 자원봉사(7명)",8,IF(F22="후원(일시7건 또는 정기3건)또는 자원봉사(4명)",6,IF(F22="후원(일시4건 또는 정기2건)또는 자원봉사(2명)",4,IF(F22="후원(일시1건 또는 정기1건)또는 자원봉사(1명)",2,0)))))</f>
        <v>0</v>
      </c>
      <c r="G410" s="17">
        <f>IF(G22="게시",5,0)</f>
        <v>0</v>
      </c>
      <c r="H410" s="17">
        <f>IF(H22&gt;=6,20,IF(H22=5,15,IF(H22=4,10,IF(H22=3,5,0))))</f>
        <v>0</v>
      </c>
      <c r="I410" s="17">
        <f>IF(I22&gt;=30,20,IF(I22&gt;=22,15,IF(I22&gt;=15,10,IF(I22&gt;=8,5,0))))</f>
        <v>0</v>
      </c>
      <c r="J410" s="17">
        <f>IF(J22&gt;=500,10,IF(J22&gt;=300,8,IF(J22&gt;=200,6,IF(J22&gt;=100,4,IF(J22&gt;=1,2,IF(J22=0,0))))))</f>
        <v>0</v>
      </c>
      <c r="K410" s="17">
        <f>IF(K22&gt;=40,15,IF(K22&gt;=25,12,IF(K22&gt;=15,9,IF(K22&gt;=8,6,0))))</f>
        <v>0</v>
      </c>
      <c r="L410" s="17">
        <f>IF(L22="설치",5,0)</f>
        <v>0</v>
      </c>
      <c r="M410" s="17">
        <f>IF(M22="가능",5,0)</f>
        <v>0</v>
      </c>
      <c r="N410" s="17">
        <f>IF(N22="사용",5,0)</f>
        <v>0</v>
      </c>
      <c r="O410" s="17">
        <f>IF(O22&gt;=550,10,IF(O22&gt;=400,8,IF(O22&gt;=300,6,IF(O22&gt;=200,4,IF(O22&gt;=50,2,0)))))</f>
        <v>0</v>
      </c>
      <c r="P410" s="17">
        <f>IF(P22&gt;=5000,10,IF(P22&gt;=3000,8,IF(P22&gt;=2000,6,IF(P22&gt;=1000,4,IF(P22&gt;=500,2,0)))))</f>
        <v>0</v>
      </c>
      <c r="Q410" s="17">
        <f>IF(Q22&gt;=1000,10,IF(Q22&gt;=800,8,IF(Q22&gt;=600,6,IF(Q22&gt;=400,4,IF(Q22&gt;=200,2,0)))))</f>
        <v>0</v>
      </c>
      <c r="R410" s="17">
        <f>IF(R22&gt;=5000,5,IF(R22&gt;=3000,4,IF(R22&gt;=2000,3,IF(R22&gt;=1000,2,IF(R22&gt;=500,1,0)))))</f>
        <v>0</v>
      </c>
      <c r="S410" s="17">
        <f>IF(S22&gt;=4000,5,IF(S22&gt;=2500,4,IF(S22&gt;=1000,3,IF(S22&gt;=500,2,IF(S22&gt;=300,1,0)))))</f>
        <v>0</v>
      </c>
      <c r="T410" s="17">
        <f>IF(T22&gt;=15,15,IF(T22&gt;=12,12,IF(T22&gt;=9,9,IF(T22&gt;=6,6,IF(T22&gt;=1,3,0)))))</f>
        <v>0</v>
      </c>
      <c r="U410" s="17">
        <f>IF(U22&gt;=50,15,IF(U22&gt;=20,10,IF(U22&gt;=1,5,0)))</f>
        <v>0</v>
      </c>
      <c r="V410" s="17">
        <f>IF(V22&gt;=3,15,IF(V22&gt;=2,10,IF(V22&gt;=1,5,0)))</f>
        <v>0</v>
      </c>
      <c r="W410" s="17">
        <f>IF(W22&gt;=25,10,IF(W22&gt;=20,8,IF(W22&gt;=16,6,IF(W22&gt;=11,4,IF(W22&gt;=6,2,IF(W22&gt;=1,1,0))))))</f>
        <v>0</v>
      </c>
      <c r="X410" s="17">
        <f>IF(X22="구성",15,0)</f>
        <v>0</v>
      </c>
      <c r="Y410" s="17">
        <f>IF(Y22&gt;=4,10,IF(Y22=3,8,IF(Y22=2,6,IF(Y22=1,4,0))))</f>
        <v>0</v>
      </c>
      <c r="Z410" s="35">
        <f>Z22</f>
        <v>0</v>
      </c>
      <c r="AA410" s="35">
        <f>AA22</f>
        <v>0</v>
      </c>
      <c r="AB410" s="35">
        <f>AB22</f>
        <v>0</v>
      </c>
      <c r="AC410" s="35">
        <f>AC22</f>
        <v>0</v>
      </c>
      <c r="AD410" s="35">
        <f>AD22</f>
        <v>0</v>
      </c>
      <c r="AE410" s="18">
        <f t="shared" si="2"/>
        <v>0</v>
      </c>
    </row>
    <row r="411" spans="1:31" x14ac:dyDescent="0.3">
      <c r="A411" s="217">
        <f>A23</f>
        <v>18</v>
      </c>
      <c r="B411" s="16">
        <f>B23</f>
        <v>0</v>
      </c>
      <c r="C411" s="198">
        <f>C23</f>
        <v>0</v>
      </c>
      <c r="D411" s="16">
        <f>D23</f>
        <v>0</v>
      </c>
      <c r="E411" s="16">
        <f t="shared" si="1"/>
        <v>0</v>
      </c>
      <c r="F411" s="17">
        <f>IF(F23="후원(일시22건 또는 정기8건)또는 자원봉사(8명)",10,IF(F23="후원(일시13건 또는 정기5건)또는 자원봉사(7명)",8,IF(F23="후원(일시7건 또는 정기3건)또는 자원봉사(4명)",6,IF(F23="후원(일시4건 또는 정기2건)또는 자원봉사(2명)",4,IF(F23="후원(일시1건 또는 정기1건)또는 자원봉사(1명)",2,0)))))</f>
        <v>0</v>
      </c>
      <c r="G411" s="17">
        <f>IF(G23="게시",5,0)</f>
        <v>0</v>
      </c>
      <c r="H411" s="17">
        <f>IF(H23&gt;=6,20,IF(H23=5,15,IF(H23=4,10,IF(H23=3,5,0))))</f>
        <v>0</v>
      </c>
      <c r="I411" s="17">
        <f>IF(I23&gt;=30,20,IF(I23&gt;=22,15,IF(I23&gt;=15,10,IF(I23&gt;=8,5,0))))</f>
        <v>0</v>
      </c>
      <c r="J411" s="17">
        <f>IF(J23&gt;=500,10,IF(J23&gt;=300,8,IF(J23&gt;=200,6,IF(J23&gt;=100,4,IF(J23&gt;=1,2,IF(J23=0,0))))))</f>
        <v>0</v>
      </c>
      <c r="K411" s="17">
        <f>IF(K23&gt;=40,15,IF(K23&gt;=25,12,IF(K23&gt;=15,9,IF(K23&gt;=8,6,0))))</f>
        <v>0</v>
      </c>
      <c r="L411" s="17">
        <f>IF(L23="설치",5,0)</f>
        <v>0</v>
      </c>
      <c r="M411" s="17">
        <f>IF(M23="가능",5,0)</f>
        <v>0</v>
      </c>
      <c r="N411" s="17">
        <f>IF(N23="사용",5,0)</f>
        <v>0</v>
      </c>
      <c r="O411" s="17">
        <f>IF(O23&gt;=550,10,IF(O23&gt;=400,8,IF(O23&gt;=300,6,IF(O23&gt;=200,4,IF(O23&gt;=50,2,0)))))</f>
        <v>0</v>
      </c>
      <c r="P411" s="17">
        <f>IF(P23&gt;=5000,10,IF(P23&gt;=3000,8,IF(P23&gt;=2000,6,IF(P23&gt;=1000,4,IF(P23&gt;=500,2,0)))))</f>
        <v>0</v>
      </c>
      <c r="Q411" s="17">
        <f>IF(Q23&gt;=1000,10,IF(Q23&gt;=800,8,IF(Q23&gt;=600,6,IF(Q23&gt;=400,4,IF(Q23&gt;=200,2,0)))))</f>
        <v>0</v>
      </c>
      <c r="R411" s="17">
        <f>IF(R23&gt;=5000,5,IF(R23&gt;=3000,4,IF(R23&gt;=2000,3,IF(R23&gt;=1000,2,IF(R23&gt;=500,1,0)))))</f>
        <v>0</v>
      </c>
      <c r="S411" s="17">
        <f>IF(S23&gt;=4000,5,IF(S23&gt;=2500,4,IF(S23&gt;=1000,3,IF(S23&gt;=500,2,IF(S23&gt;=300,1,0)))))</f>
        <v>0</v>
      </c>
      <c r="T411" s="17">
        <f>IF(T23&gt;=15,15,IF(T23&gt;=12,12,IF(T23&gt;=9,9,IF(T23&gt;=6,6,IF(T23&gt;=1,3,0)))))</f>
        <v>0</v>
      </c>
      <c r="U411" s="17">
        <f>IF(U23&gt;=50,15,IF(U23&gt;=20,10,IF(U23&gt;=1,5,0)))</f>
        <v>0</v>
      </c>
      <c r="V411" s="17">
        <f>IF(V23&gt;=3,15,IF(V23&gt;=2,10,IF(V23&gt;=1,5,0)))</f>
        <v>0</v>
      </c>
      <c r="W411" s="17">
        <f>IF(W23&gt;=25,10,IF(W23&gt;=20,8,IF(W23&gt;=16,6,IF(W23&gt;=11,4,IF(W23&gt;=6,2,IF(W23&gt;=1,1,0))))))</f>
        <v>0</v>
      </c>
      <c r="X411" s="17">
        <f>IF(X23="구성",15,0)</f>
        <v>0</v>
      </c>
      <c r="Y411" s="17">
        <f>IF(Y23&gt;=4,10,IF(Y23=3,8,IF(Y23=2,6,IF(Y23=1,4,0))))</f>
        <v>0</v>
      </c>
      <c r="Z411" s="35">
        <f>Z23</f>
        <v>0</v>
      </c>
      <c r="AA411" s="35">
        <f>AA23</f>
        <v>0</v>
      </c>
      <c r="AB411" s="35">
        <f>AB23</f>
        <v>0</v>
      </c>
      <c r="AC411" s="35">
        <f>AC23</f>
        <v>0</v>
      </c>
      <c r="AD411" s="35">
        <f>AD23</f>
        <v>0</v>
      </c>
      <c r="AE411" s="18">
        <f t="shared" si="2"/>
        <v>0</v>
      </c>
    </row>
    <row r="412" spans="1:31" x14ac:dyDescent="0.3">
      <c r="A412" s="217">
        <f>A24</f>
        <v>19</v>
      </c>
      <c r="B412" s="16">
        <f>B24</f>
        <v>0</v>
      </c>
      <c r="C412" s="198">
        <f>C24</f>
        <v>0</v>
      </c>
      <c r="D412" s="16">
        <f>D24</f>
        <v>0</v>
      </c>
      <c r="E412" s="16">
        <f t="shared" si="1"/>
        <v>0</v>
      </c>
      <c r="F412" s="17">
        <f>IF(F24="후원(일시22건 또는 정기8건)또는 자원봉사(8명)",10,IF(F24="후원(일시13건 또는 정기5건)또는 자원봉사(7명)",8,IF(F24="후원(일시7건 또는 정기3건)또는 자원봉사(4명)",6,IF(F24="후원(일시4건 또는 정기2건)또는 자원봉사(2명)",4,IF(F24="후원(일시1건 또는 정기1건)또는 자원봉사(1명)",2,0)))))</f>
        <v>0</v>
      </c>
      <c r="G412" s="17">
        <f>IF(G24="게시",5,0)</f>
        <v>0</v>
      </c>
      <c r="H412" s="17">
        <f>IF(H24&gt;=6,20,IF(H24=5,15,IF(H24=4,10,IF(H24=3,5,0))))</f>
        <v>0</v>
      </c>
      <c r="I412" s="17">
        <f>IF(I24&gt;=30,20,IF(I24&gt;=22,15,IF(I24&gt;=15,10,IF(I24&gt;=8,5,0))))</f>
        <v>0</v>
      </c>
      <c r="J412" s="17">
        <f>IF(J24&gt;=500,10,IF(J24&gt;=300,8,IF(J24&gt;=200,6,IF(J24&gt;=100,4,IF(J24&gt;=1,2,IF(J24=0,0))))))</f>
        <v>0</v>
      </c>
      <c r="K412" s="17">
        <f>IF(K24&gt;=40,15,IF(K24&gt;=25,12,IF(K24&gt;=15,9,IF(K24&gt;=8,6,0))))</f>
        <v>0</v>
      </c>
      <c r="L412" s="17">
        <f>IF(L24="설치",5,0)</f>
        <v>0</v>
      </c>
      <c r="M412" s="17">
        <f>IF(M24="가능",5,0)</f>
        <v>0</v>
      </c>
      <c r="N412" s="17">
        <f>IF(N24="사용",5,0)</f>
        <v>0</v>
      </c>
      <c r="O412" s="17">
        <f>IF(O24&gt;=550,10,IF(O24&gt;=400,8,IF(O24&gt;=300,6,IF(O24&gt;=200,4,IF(O24&gt;=50,2,0)))))</f>
        <v>0</v>
      </c>
      <c r="P412" s="17">
        <f>IF(P24&gt;=5000,10,IF(P24&gt;=3000,8,IF(P24&gt;=2000,6,IF(P24&gt;=1000,4,IF(P24&gt;=500,2,0)))))</f>
        <v>0</v>
      </c>
      <c r="Q412" s="17">
        <f>IF(Q24&gt;=1000,10,IF(Q24&gt;=800,8,IF(Q24&gt;=600,6,IF(Q24&gt;=400,4,IF(Q24&gt;=200,2,0)))))</f>
        <v>0</v>
      </c>
      <c r="R412" s="17">
        <f>IF(R24&gt;=5000,5,IF(R24&gt;=3000,4,IF(R24&gt;=2000,3,IF(R24&gt;=1000,2,IF(R24&gt;=500,1,0)))))</f>
        <v>0</v>
      </c>
      <c r="S412" s="17">
        <f>IF(S24&gt;=4000,5,IF(S24&gt;=2500,4,IF(S24&gt;=1000,3,IF(S24&gt;=500,2,IF(S24&gt;=300,1,0)))))</f>
        <v>0</v>
      </c>
      <c r="T412" s="17">
        <f>IF(T24&gt;=15,15,IF(T24&gt;=12,12,IF(T24&gt;=9,9,IF(T24&gt;=6,6,IF(T24&gt;=1,3,0)))))</f>
        <v>0</v>
      </c>
      <c r="U412" s="17">
        <f>IF(U24&gt;=50,15,IF(U24&gt;=20,10,IF(U24&gt;=1,5,0)))</f>
        <v>0</v>
      </c>
      <c r="V412" s="17">
        <f>IF(V24&gt;=3,15,IF(V24&gt;=2,10,IF(V24&gt;=1,5,0)))</f>
        <v>0</v>
      </c>
      <c r="W412" s="17">
        <f>IF(W24&gt;=25,10,IF(W24&gt;=20,8,IF(W24&gt;=16,6,IF(W24&gt;=11,4,IF(W24&gt;=6,2,IF(W24&gt;=1,1,0))))))</f>
        <v>0</v>
      </c>
      <c r="X412" s="17">
        <f>IF(X24="구성",15,0)</f>
        <v>0</v>
      </c>
      <c r="Y412" s="17">
        <f>IF(Y24&gt;=4,10,IF(Y24=3,8,IF(Y24=2,6,IF(Y24=1,4,0))))</f>
        <v>0</v>
      </c>
      <c r="Z412" s="35">
        <f>Z24</f>
        <v>0</v>
      </c>
      <c r="AA412" s="35">
        <f>AA24</f>
        <v>0</v>
      </c>
      <c r="AB412" s="35">
        <f>AB24</f>
        <v>0</v>
      </c>
      <c r="AC412" s="35">
        <f>AC24</f>
        <v>0</v>
      </c>
      <c r="AD412" s="35">
        <f>AD24</f>
        <v>0</v>
      </c>
      <c r="AE412" s="18">
        <f t="shared" si="2"/>
        <v>0</v>
      </c>
    </row>
    <row r="413" spans="1:31" x14ac:dyDescent="0.3">
      <c r="A413" s="217">
        <f>A25</f>
        <v>20</v>
      </c>
      <c r="B413" s="16">
        <f>B25</f>
        <v>0</v>
      </c>
      <c r="C413" s="198">
        <f>C25</f>
        <v>0</v>
      </c>
      <c r="D413" s="16">
        <f>D25</f>
        <v>0</v>
      </c>
      <c r="E413" s="16">
        <f t="shared" si="1"/>
        <v>0</v>
      </c>
      <c r="F413" s="17">
        <f>IF(F25="후원(일시22건 또는 정기8건)또는 자원봉사(8명)",10,IF(F25="후원(일시13건 또는 정기5건)또는 자원봉사(7명)",8,IF(F25="후원(일시7건 또는 정기3건)또는 자원봉사(4명)",6,IF(F25="후원(일시4건 또는 정기2건)또는 자원봉사(2명)",4,IF(F25="후원(일시1건 또는 정기1건)또는 자원봉사(1명)",2,0)))))</f>
        <v>0</v>
      </c>
      <c r="G413" s="17">
        <f>IF(G25="게시",5,0)</f>
        <v>0</v>
      </c>
      <c r="H413" s="17">
        <f>IF(H25&gt;=6,20,IF(H25=5,15,IF(H25=4,10,IF(H25=3,5,0))))</f>
        <v>0</v>
      </c>
      <c r="I413" s="17">
        <f>IF(I25&gt;=30,20,IF(I25&gt;=22,15,IF(I25&gt;=15,10,IF(I25&gt;=8,5,0))))</f>
        <v>0</v>
      </c>
      <c r="J413" s="17">
        <f>IF(J25&gt;=500,10,IF(J25&gt;=300,8,IF(J25&gt;=200,6,IF(J25&gt;=100,4,IF(J25&gt;=1,2,IF(J25=0,0))))))</f>
        <v>0</v>
      </c>
      <c r="K413" s="17">
        <f>IF(K25&gt;=40,15,IF(K25&gt;=25,12,IF(K25&gt;=15,9,IF(K25&gt;=8,6,0))))</f>
        <v>0</v>
      </c>
      <c r="L413" s="17">
        <f>IF(L25="설치",5,0)</f>
        <v>0</v>
      </c>
      <c r="M413" s="17">
        <f>IF(M25="가능",5,0)</f>
        <v>0</v>
      </c>
      <c r="N413" s="17">
        <f>IF(N25="사용",5,0)</f>
        <v>0</v>
      </c>
      <c r="O413" s="17">
        <f>IF(O25&gt;=550,10,IF(O25&gt;=400,8,IF(O25&gt;=300,6,IF(O25&gt;=200,4,IF(O25&gt;=50,2,0)))))</f>
        <v>0</v>
      </c>
      <c r="P413" s="17">
        <f>IF(P25&gt;=5000,10,IF(P25&gt;=3000,8,IF(P25&gt;=2000,6,IF(P25&gt;=1000,4,IF(P25&gt;=500,2,0)))))</f>
        <v>0</v>
      </c>
      <c r="Q413" s="17">
        <f>IF(Q25&gt;=1000,10,IF(Q25&gt;=800,8,IF(Q25&gt;=600,6,IF(Q25&gt;=400,4,IF(Q25&gt;=200,2,0)))))</f>
        <v>0</v>
      </c>
      <c r="R413" s="17">
        <f>IF(R25&gt;=5000,5,IF(R25&gt;=3000,4,IF(R25&gt;=2000,3,IF(R25&gt;=1000,2,IF(R25&gt;=500,1,0)))))</f>
        <v>0</v>
      </c>
      <c r="S413" s="17">
        <f>IF(S25&gt;=4000,5,IF(S25&gt;=2500,4,IF(S25&gt;=1000,3,IF(S25&gt;=500,2,IF(S25&gt;=300,1,0)))))</f>
        <v>0</v>
      </c>
      <c r="T413" s="17">
        <f>IF(T25&gt;=15,15,IF(T25&gt;=12,12,IF(T25&gt;=9,9,IF(T25&gt;=6,6,IF(T25&gt;=1,3,0)))))</f>
        <v>0</v>
      </c>
      <c r="U413" s="17">
        <f>IF(U25&gt;=50,15,IF(U25&gt;=20,10,IF(U25&gt;=1,5,0)))</f>
        <v>0</v>
      </c>
      <c r="V413" s="17">
        <f>IF(V25&gt;=3,15,IF(V25&gt;=2,10,IF(V25&gt;=1,5,0)))</f>
        <v>0</v>
      </c>
      <c r="W413" s="17">
        <f>IF(W25&gt;=25,10,IF(W25&gt;=20,8,IF(W25&gt;=16,6,IF(W25&gt;=11,4,IF(W25&gt;=6,2,IF(W25&gt;=1,1,0))))))</f>
        <v>0</v>
      </c>
      <c r="X413" s="17">
        <f>IF(X25="구성",15,0)</f>
        <v>0</v>
      </c>
      <c r="Y413" s="17">
        <f>IF(Y25&gt;=4,10,IF(Y25=3,8,IF(Y25=2,6,IF(Y25=1,4,0))))</f>
        <v>0</v>
      </c>
      <c r="Z413" s="35">
        <f>Z25</f>
        <v>0</v>
      </c>
      <c r="AA413" s="35">
        <f>AA25</f>
        <v>0</v>
      </c>
      <c r="AB413" s="35">
        <f>AB25</f>
        <v>0</v>
      </c>
      <c r="AC413" s="35">
        <f>AC25</f>
        <v>0</v>
      </c>
      <c r="AD413" s="35">
        <f>AD25</f>
        <v>0</v>
      </c>
      <c r="AE413" s="18">
        <f t="shared" si="2"/>
        <v>0</v>
      </c>
    </row>
    <row r="414" spans="1:31" x14ac:dyDescent="0.3">
      <c r="A414" s="217">
        <f>A26</f>
        <v>21</v>
      </c>
      <c r="B414" s="16">
        <f>B26</f>
        <v>0</v>
      </c>
      <c r="C414" s="198">
        <f>C26</f>
        <v>0</v>
      </c>
      <c r="D414" s="16">
        <f>D26</f>
        <v>0</v>
      </c>
      <c r="E414" s="16">
        <f t="shared" si="1"/>
        <v>0</v>
      </c>
      <c r="F414" s="17">
        <f>IF(F26="후원(일시22건 또는 정기8건)또는 자원봉사(8명)",10,IF(F26="후원(일시13건 또는 정기5건)또는 자원봉사(7명)",8,IF(F26="후원(일시7건 또는 정기3건)또는 자원봉사(4명)",6,IF(F26="후원(일시4건 또는 정기2건)또는 자원봉사(2명)",4,IF(F26="후원(일시1건 또는 정기1건)또는 자원봉사(1명)",2,0)))))</f>
        <v>0</v>
      </c>
      <c r="G414" s="17">
        <f>IF(G26="게시",5,0)</f>
        <v>0</v>
      </c>
      <c r="H414" s="17">
        <f>IF(H26&gt;=6,20,IF(H26=5,15,IF(H26=4,10,IF(H26=3,5,0))))</f>
        <v>0</v>
      </c>
      <c r="I414" s="17">
        <f>IF(I26&gt;=30,20,IF(I26&gt;=22,15,IF(I26&gt;=15,10,IF(I26&gt;=8,5,0))))</f>
        <v>0</v>
      </c>
      <c r="J414" s="17">
        <f>IF(J26&gt;=500,10,IF(J26&gt;=300,8,IF(J26&gt;=200,6,IF(J26&gt;=100,4,IF(J26&gt;=1,2,IF(J26=0,0))))))</f>
        <v>0</v>
      </c>
      <c r="K414" s="17">
        <f>IF(K26&gt;=40,15,IF(K26&gt;=25,12,IF(K26&gt;=15,9,IF(K26&gt;=8,6,0))))</f>
        <v>0</v>
      </c>
      <c r="L414" s="17">
        <f>IF(L26="설치",5,0)</f>
        <v>0</v>
      </c>
      <c r="M414" s="17">
        <f>IF(M26="가능",5,0)</f>
        <v>0</v>
      </c>
      <c r="N414" s="17">
        <f>IF(N26="사용",5,0)</f>
        <v>0</v>
      </c>
      <c r="O414" s="17">
        <f>IF(O26&gt;=550,10,IF(O26&gt;=400,8,IF(O26&gt;=300,6,IF(O26&gt;=200,4,IF(O26&gt;=50,2,0)))))</f>
        <v>0</v>
      </c>
      <c r="P414" s="17">
        <f>IF(P26&gt;=5000,10,IF(P26&gt;=3000,8,IF(P26&gt;=2000,6,IF(P26&gt;=1000,4,IF(P26&gt;=500,2,0)))))</f>
        <v>0</v>
      </c>
      <c r="Q414" s="17">
        <f>IF(Q26&gt;=1000,10,IF(Q26&gt;=800,8,IF(Q26&gt;=600,6,IF(Q26&gt;=400,4,IF(Q26&gt;=200,2,0)))))</f>
        <v>0</v>
      </c>
      <c r="R414" s="17">
        <f>IF(R26&gt;=5000,5,IF(R26&gt;=3000,4,IF(R26&gt;=2000,3,IF(R26&gt;=1000,2,IF(R26&gt;=500,1,0)))))</f>
        <v>0</v>
      </c>
      <c r="S414" s="17">
        <f>IF(S26&gt;=4000,5,IF(S26&gt;=2500,4,IF(S26&gt;=1000,3,IF(S26&gt;=500,2,IF(S26&gt;=300,1,0)))))</f>
        <v>0</v>
      </c>
      <c r="T414" s="17">
        <f>IF(T26&gt;=15,15,IF(T26&gt;=12,12,IF(T26&gt;=9,9,IF(T26&gt;=6,6,IF(T26&gt;=1,3,0)))))</f>
        <v>0</v>
      </c>
      <c r="U414" s="17">
        <f>IF(U26&gt;=50,15,IF(U26&gt;=20,10,IF(U26&gt;=1,5,0)))</f>
        <v>0</v>
      </c>
      <c r="V414" s="17">
        <f>IF(V26&gt;=3,15,IF(V26&gt;=2,10,IF(V26&gt;=1,5,0)))</f>
        <v>0</v>
      </c>
      <c r="W414" s="17">
        <f>IF(W26&gt;=25,10,IF(W26&gt;=20,8,IF(W26&gt;=16,6,IF(W26&gt;=11,4,IF(W26&gt;=6,2,IF(W26&gt;=1,1,0))))))</f>
        <v>0</v>
      </c>
      <c r="X414" s="17">
        <f>IF(X26="구성",15,0)</f>
        <v>0</v>
      </c>
      <c r="Y414" s="17">
        <f>IF(Y26&gt;=4,10,IF(Y26=3,8,IF(Y26=2,6,IF(Y26=1,4,0))))</f>
        <v>0</v>
      </c>
      <c r="Z414" s="35">
        <f>Z26</f>
        <v>0</v>
      </c>
      <c r="AA414" s="35">
        <f>AA26</f>
        <v>0</v>
      </c>
      <c r="AB414" s="35">
        <f>AB26</f>
        <v>0</v>
      </c>
      <c r="AC414" s="35">
        <f>AC26</f>
        <v>0</v>
      </c>
      <c r="AD414" s="35">
        <f>AD26</f>
        <v>0</v>
      </c>
      <c r="AE414" s="18">
        <f t="shared" si="2"/>
        <v>0</v>
      </c>
    </row>
    <row r="415" spans="1:31" x14ac:dyDescent="0.3">
      <c r="A415" s="217">
        <f>A27</f>
        <v>22</v>
      </c>
      <c r="B415" s="16">
        <f>B27</f>
        <v>0</v>
      </c>
      <c r="C415" s="198">
        <f>C27</f>
        <v>0</v>
      </c>
      <c r="D415" s="16">
        <f>D27</f>
        <v>0</v>
      </c>
      <c r="E415" s="16">
        <f t="shared" si="1"/>
        <v>0</v>
      </c>
      <c r="F415" s="17">
        <f>IF(F27="후원(일시22건 또는 정기8건)또는 자원봉사(8명)",10,IF(F27="후원(일시13건 또는 정기5건)또는 자원봉사(7명)",8,IF(F27="후원(일시7건 또는 정기3건)또는 자원봉사(4명)",6,IF(F27="후원(일시4건 또는 정기2건)또는 자원봉사(2명)",4,IF(F27="후원(일시1건 또는 정기1건)또는 자원봉사(1명)",2,0)))))</f>
        <v>0</v>
      </c>
      <c r="G415" s="17">
        <f>IF(G27="게시",5,0)</f>
        <v>0</v>
      </c>
      <c r="H415" s="17">
        <f>IF(H27&gt;=6,20,IF(H27=5,15,IF(H27=4,10,IF(H27=3,5,0))))</f>
        <v>0</v>
      </c>
      <c r="I415" s="17">
        <f>IF(I27&gt;=30,20,IF(I27&gt;=22,15,IF(I27&gt;=15,10,IF(I27&gt;=8,5,0))))</f>
        <v>0</v>
      </c>
      <c r="J415" s="17">
        <f>IF(J27&gt;=500,10,IF(J27&gt;=300,8,IF(J27&gt;=200,6,IF(J27&gt;=100,4,IF(J27&gt;=1,2,IF(J27=0,0))))))</f>
        <v>0</v>
      </c>
      <c r="K415" s="17">
        <f>IF(K27&gt;=40,15,IF(K27&gt;=25,12,IF(K27&gt;=15,9,IF(K27&gt;=8,6,0))))</f>
        <v>0</v>
      </c>
      <c r="L415" s="17">
        <f>IF(L27="설치",5,0)</f>
        <v>0</v>
      </c>
      <c r="M415" s="17">
        <f>IF(M27="가능",5,0)</f>
        <v>0</v>
      </c>
      <c r="N415" s="17">
        <f>IF(N27="사용",5,0)</f>
        <v>0</v>
      </c>
      <c r="O415" s="17">
        <f>IF(O27&gt;=550,10,IF(O27&gt;=400,8,IF(O27&gt;=300,6,IF(O27&gt;=200,4,IF(O27&gt;=50,2,0)))))</f>
        <v>0</v>
      </c>
      <c r="P415" s="17">
        <f>IF(P27&gt;=5000,10,IF(P27&gt;=3000,8,IF(P27&gt;=2000,6,IF(P27&gt;=1000,4,IF(P27&gt;=500,2,0)))))</f>
        <v>0</v>
      </c>
      <c r="Q415" s="17">
        <f>IF(Q27&gt;=1000,10,IF(Q27&gt;=800,8,IF(Q27&gt;=600,6,IF(Q27&gt;=400,4,IF(Q27&gt;=200,2,0)))))</f>
        <v>0</v>
      </c>
      <c r="R415" s="17">
        <f>IF(R27&gt;=5000,5,IF(R27&gt;=3000,4,IF(R27&gt;=2000,3,IF(R27&gt;=1000,2,IF(R27&gt;=500,1,0)))))</f>
        <v>0</v>
      </c>
      <c r="S415" s="17">
        <f>IF(S27&gt;=4000,5,IF(S27&gt;=2500,4,IF(S27&gt;=1000,3,IF(S27&gt;=500,2,IF(S27&gt;=300,1,0)))))</f>
        <v>0</v>
      </c>
      <c r="T415" s="17">
        <f>IF(T27&gt;=15,15,IF(T27&gt;=12,12,IF(T27&gt;=9,9,IF(T27&gt;=6,6,IF(T27&gt;=1,3,0)))))</f>
        <v>0</v>
      </c>
      <c r="U415" s="17">
        <f>IF(U27&gt;=50,15,IF(U27&gt;=20,10,IF(U27&gt;=1,5,0)))</f>
        <v>0</v>
      </c>
      <c r="V415" s="17">
        <f>IF(V27&gt;=3,15,IF(V27&gt;=2,10,IF(V27&gt;=1,5,0)))</f>
        <v>0</v>
      </c>
      <c r="W415" s="17">
        <f>IF(W27&gt;=25,10,IF(W27&gt;=20,8,IF(W27&gt;=16,6,IF(W27&gt;=11,4,IF(W27&gt;=6,2,IF(W27&gt;=1,1,0))))))</f>
        <v>0</v>
      </c>
      <c r="X415" s="17">
        <f>IF(X27="구성",15,0)</f>
        <v>0</v>
      </c>
      <c r="Y415" s="17">
        <f>IF(Y27&gt;=4,10,IF(Y27=3,8,IF(Y27=2,6,IF(Y27=1,4,0))))</f>
        <v>0</v>
      </c>
      <c r="Z415" s="35">
        <f>Z27</f>
        <v>0</v>
      </c>
      <c r="AA415" s="35">
        <f>AA27</f>
        <v>0</v>
      </c>
      <c r="AB415" s="35">
        <f>AB27</f>
        <v>0</v>
      </c>
      <c r="AC415" s="35">
        <f>AC27</f>
        <v>0</v>
      </c>
      <c r="AD415" s="35">
        <f>AD27</f>
        <v>0</v>
      </c>
      <c r="AE415" s="18">
        <f t="shared" si="2"/>
        <v>0</v>
      </c>
    </row>
    <row r="416" spans="1:31" x14ac:dyDescent="0.3">
      <c r="A416" s="217">
        <f>A28</f>
        <v>23</v>
      </c>
      <c r="B416" s="16">
        <f>B28</f>
        <v>0</v>
      </c>
      <c r="C416" s="198">
        <f>C28</f>
        <v>0</v>
      </c>
      <c r="D416" s="16">
        <f>D28</f>
        <v>0</v>
      </c>
      <c r="E416" s="16">
        <f t="shared" si="1"/>
        <v>0</v>
      </c>
      <c r="F416" s="17">
        <f>IF(F28="후원(일시22건 또는 정기8건)또는 자원봉사(8명)",10,IF(F28="후원(일시13건 또는 정기5건)또는 자원봉사(7명)",8,IF(F28="후원(일시7건 또는 정기3건)또는 자원봉사(4명)",6,IF(F28="후원(일시4건 또는 정기2건)또는 자원봉사(2명)",4,IF(F28="후원(일시1건 또는 정기1건)또는 자원봉사(1명)",2,0)))))</f>
        <v>0</v>
      </c>
      <c r="G416" s="17">
        <f>IF(G28="게시",5,0)</f>
        <v>0</v>
      </c>
      <c r="H416" s="17">
        <f>IF(H28&gt;=6,20,IF(H28=5,15,IF(H28=4,10,IF(H28=3,5,0))))</f>
        <v>0</v>
      </c>
      <c r="I416" s="17">
        <f>IF(I28&gt;=30,20,IF(I28&gt;=22,15,IF(I28&gt;=15,10,IF(I28&gt;=8,5,0))))</f>
        <v>0</v>
      </c>
      <c r="J416" s="17">
        <f>IF(J28&gt;=500,10,IF(J28&gt;=300,8,IF(J28&gt;=200,6,IF(J28&gt;=100,4,IF(J28&gt;=1,2,IF(J28=0,0))))))</f>
        <v>0</v>
      </c>
      <c r="K416" s="17">
        <f>IF(K28&gt;=40,15,IF(K28&gt;=25,12,IF(K28&gt;=15,9,IF(K28&gt;=8,6,0))))</f>
        <v>0</v>
      </c>
      <c r="L416" s="17">
        <f>IF(L28="설치",5,0)</f>
        <v>0</v>
      </c>
      <c r="M416" s="17">
        <f>IF(M28="가능",5,0)</f>
        <v>0</v>
      </c>
      <c r="N416" s="17">
        <f>IF(N28="사용",5,0)</f>
        <v>0</v>
      </c>
      <c r="O416" s="17">
        <f>IF(O28&gt;=550,10,IF(O28&gt;=400,8,IF(O28&gt;=300,6,IF(O28&gt;=200,4,IF(O28&gt;=50,2,0)))))</f>
        <v>0</v>
      </c>
      <c r="P416" s="17">
        <f>IF(P28&gt;=5000,10,IF(P28&gt;=3000,8,IF(P28&gt;=2000,6,IF(P28&gt;=1000,4,IF(P28&gt;=500,2,0)))))</f>
        <v>0</v>
      </c>
      <c r="Q416" s="17">
        <f>IF(Q28&gt;=1000,10,IF(Q28&gt;=800,8,IF(Q28&gt;=600,6,IF(Q28&gt;=400,4,IF(Q28&gt;=200,2,0)))))</f>
        <v>0</v>
      </c>
      <c r="R416" s="17">
        <f>IF(R28&gt;=5000,5,IF(R28&gt;=3000,4,IF(R28&gt;=2000,3,IF(R28&gt;=1000,2,IF(R28&gt;=500,1,0)))))</f>
        <v>0</v>
      </c>
      <c r="S416" s="17">
        <f>IF(S28&gt;=4000,5,IF(S28&gt;=2500,4,IF(S28&gt;=1000,3,IF(S28&gt;=500,2,IF(S28&gt;=300,1,0)))))</f>
        <v>0</v>
      </c>
      <c r="T416" s="17">
        <f>IF(T28&gt;=15,15,IF(T28&gt;=12,12,IF(T28&gt;=9,9,IF(T28&gt;=6,6,IF(T28&gt;=1,3,0)))))</f>
        <v>0</v>
      </c>
      <c r="U416" s="17">
        <f>IF(U28&gt;=50,15,IF(U28&gt;=20,10,IF(U28&gt;=1,5,0)))</f>
        <v>0</v>
      </c>
      <c r="V416" s="17">
        <f>IF(V28&gt;=3,15,IF(V28&gt;=2,10,IF(V28&gt;=1,5,0)))</f>
        <v>0</v>
      </c>
      <c r="W416" s="17">
        <f>IF(W28&gt;=25,10,IF(W28&gt;=20,8,IF(W28&gt;=16,6,IF(W28&gt;=11,4,IF(W28&gt;=6,2,IF(W28&gt;=1,1,0))))))</f>
        <v>0</v>
      </c>
      <c r="X416" s="17">
        <f>IF(X28="구성",15,0)</f>
        <v>0</v>
      </c>
      <c r="Y416" s="17">
        <f>IF(Y28&gt;=4,10,IF(Y28=3,8,IF(Y28=2,6,IF(Y28=1,4,0))))</f>
        <v>0</v>
      </c>
      <c r="Z416" s="35">
        <f>Z28</f>
        <v>0</v>
      </c>
      <c r="AA416" s="35">
        <f>AA28</f>
        <v>0</v>
      </c>
      <c r="AB416" s="35">
        <f>AB28</f>
        <v>0</v>
      </c>
      <c r="AC416" s="35">
        <f>AC28</f>
        <v>0</v>
      </c>
      <c r="AD416" s="35">
        <f>AD28</f>
        <v>0</v>
      </c>
      <c r="AE416" s="18">
        <f t="shared" si="2"/>
        <v>0</v>
      </c>
    </row>
    <row r="417" spans="1:31" x14ac:dyDescent="0.3">
      <c r="A417" s="217">
        <f>A29</f>
        <v>24</v>
      </c>
      <c r="B417" s="16">
        <f>B29</f>
        <v>0</v>
      </c>
      <c r="C417" s="198">
        <f>C29</f>
        <v>0</v>
      </c>
      <c r="D417" s="16">
        <f>D29</f>
        <v>0</v>
      </c>
      <c r="E417" s="16">
        <f t="shared" si="1"/>
        <v>0</v>
      </c>
      <c r="F417" s="17">
        <f>IF(F29="후원(일시22건 또는 정기8건)또는 자원봉사(8명)",10,IF(F29="후원(일시13건 또는 정기5건)또는 자원봉사(7명)",8,IF(F29="후원(일시7건 또는 정기3건)또는 자원봉사(4명)",6,IF(F29="후원(일시4건 또는 정기2건)또는 자원봉사(2명)",4,IF(F29="후원(일시1건 또는 정기1건)또는 자원봉사(1명)",2,0)))))</f>
        <v>0</v>
      </c>
      <c r="G417" s="17">
        <f>IF(G29="게시",5,0)</f>
        <v>0</v>
      </c>
      <c r="H417" s="17">
        <f>IF(H29&gt;=6,20,IF(H29=5,15,IF(H29=4,10,IF(H29=3,5,0))))</f>
        <v>0</v>
      </c>
      <c r="I417" s="17">
        <f>IF(I29&gt;=30,20,IF(I29&gt;=22,15,IF(I29&gt;=15,10,IF(I29&gt;=8,5,0))))</f>
        <v>0</v>
      </c>
      <c r="J417" s="17">
        <f>IF(J29&gt;=500,10,IF(J29&gt;=300,8,IF(J29&gt;=200,6,IF(J29&gt;=100,4,IF(J29&gt;=1,2,IF(J29=0,0))))))</f>
        <v>0</v>
      </c>
      <c r="K417" s="17">
        <f>IF(K29&gt;=40,15,IF(K29&gt;=25,12,IF(K29&gt;=15,9,IF(K29&gt;=8,6,0))))</f>
        <v>0</v>
      </c>
      <c r="L417" s="17">
        <f>IF(L29="설치",5,0)</f>
        <v>0</v>
      </c>
      <c r="M417" s="17">
        <f>IF(M29="가능",5,0)</f>
        <v>0</v>
      </c>
      <c r="N417" s="17">
        <f>IF(N29="사용",5,0)</f>
        <v>0</v>
      </c>
      <c r="O417" s="17">
        <f>IF(O29&gt;=550,10,IF(O29&gt;=400,8,IF(O29&gt;=300,6,IF(O29&gt;=200,4,IF(O29&gt;=50,2,0)))))</f>
        <v>0</v>
      </c>
      <c r="P417" s="17">
        <f>IF(P29&gt;=5000,10,IF(P29&gt;=3000,8,IF(P29&gt;=2000,6,IF(P29&gt;=1000,4,IF(P29&gt;=500,2,0)))))</f>
        <v>0</v>
      </c>
      <c r="Q417" s="17">
        <f>IF(Q29&gt;=1000,10,IF(Q29&gt;=800,8,IF(Q29&gt;=600,6,IF(Q29&gt;=400,4,IF(Q29&gt;=200,2,0)))))</f>
        <v>0</v>
      </c>
      <c r="R417" s="17">
        <f>IF(R29&gt;=5000,5,IF(R29&gt;=3000,4,IF(R29&gt;=2000,3,IF(R29&gt;=1000,2,IF(R29&gt;=500,1,0)))))</f>
        <v>0</v>
      </c>
      <c r="S417" s="17">
        <f>IF(S29&gt;=4000,5,IF(S29&gt;=2500,4,IF(S29&gt;=1000,3,IF(S29&gt;=500,2,IF(S29&gt;=300,1,0)))))</f>
        <v>0</v>
      </c>
      <c r="T417" s="17">
        <f>IF(T29&gt;=15,15,IF(T29&gt;=12,12,IF(T29&gt;=9,9,IF(T29&gt;=6,6,IF(T29&gt;=1,3,0)))))</f>
        <v>0</v>
      </c>
      <c r="U417" s="17">
        <f>IF(U29&gt;=50,15,IF(U29&gt;=20,10,IF(U29&gt;=1,5,0)))</f>
        <v>0</v>
      </c>
      <c r="V417" s="17">
        <f>IF(V29&gt;=3,15,IF(V29&gt;=2,10,IF(V29&gt;=1,5,0)))</f>
        <v>0</v>
      </c>
      <c r="W417" s="17">
        <f>IF(W29&gt;=25,10,IF(W29&gt;=20,8,IF(W29&gt;=16,6,IF(W29&gt;=11,4,IF(W29&gt;=6,2,IF(W29&gt;=1,1,0))))))</f>
        <v>0</v>
      </c>
      <c r="X417" s="17">
        <f>IF(X29="구성",15,0)</f>
        <v>0</v>
      </c>
      <c r="Y417" s="17">
        <f>IF(Y29&gt;=4,10,IF(Y29=3,8,IF(Y29=2,6,IF(Y29=1,4,0))))</f>
        <v>0</v>
      </c>
      <c r="Z417" s="35">
        <f>Z29</f>
        <v>0</v>
      </c>
      <c r="AA417" s="35">
        <f>AA29</f>
        <v>0</v>
      </c>
      <c r="AB417" s="35">
        <f>AB29</f>
        <v>0</v>
      </c>
      <c r="AC417" s="35">
        <f>AC29</f>
        <v>0</v>
      </c>
      <c r="AD417" s="35">
        <f>AD29</f>
        <v>0</v>
      </c>
      <c r="AE417" s="18">
        <f t="shared" si="2"/>
        <v>0</v>
      </c>
    </row>
    <row r="418" spans="1:31" x14ac:dyDescent="0.3">
      <c r="A418" s="217">
        <f>A30</f>
        <v>25</v>
      </c>
      <c r="B418" s="16">
        <f>B30</f>
        <v>0</v>
      </c>
      <c r="C418" s="198">
        <f>C30</f>
        <v>0</v>
      </c>
      <c r="D418" s="16">
        <f>D30</f>
        <v>0</v>
      </c>
      <c r="E418" s="16">
        <f t="shared" si="1"/>
        <v>0</v>
      </c>
      <c r="F418" s="17">
        <f>IF(F30="후원(일시22건 또는 정기8건)또는 자원봉사(8명)",10,IF(F30="후원(일시13건 또는 정기5건)또는 자원봉사(7명)",8,IF(F30="후원(일시7건 또는 정기3건)또는 자원봉사(4명)",6,IF(F30="후원(일시4건 또는 정기2건)또는 자원봉사(2명)",4,IF(F30="후원(일시1건 또는 정기1건)또는 자원봉사(1명)",2,0)))))</f>
        <v>0</v>
      </c>
      <c r="G418" s="17">
        <f>IF(G30="게시",5,0)</f>
        <v>0</v>
      </c>
      <c r="H418" s="17">
        <f>IF(H30&gt;=6,20,IF(H30=5,15,IF(H30=4,10,IF(H30=3,5,0))))</f>
        <v>0</v>
      </c>
      <c r="I418" s="17">
        <f>IF(I30&gt;=30,20,IF(I30&gt;=22,15,IF(I30&gt;=15,10,IF(I30&gt;=8,5,0))))</f>
        <v>0</v>
      </c>
      <c r="J418" s="17">
        <f>IF(J30&gt;=500,10,IF(J30&gt;=300,8,IF(J30&gt;=200,6,IF(J30&gt;=100,4,IF(J30&gt;=1,2,IF(J30=0,0))))))</f>
        <v>0</v>
      </c>
      <c r="K418" s="17">
        <f>IF(K30&gt;=40,15,IF(K30&gt;=25,12,IF(K30&gt;=15,9,IF(K30&gt;=8,6,0))))</f>
        <v>0</v>
      </c>
      <c r="L418" s="17">
        <f>IF(L30="설치",5,0)</f>
        <v>0</v>
      </c>
      <c r="M418" s="17">
        <f>IF(M30="가능",5,0)</f>
        <v>0</v>
      </c>
      <c r="N418" s="17">
        <f>IF(N30="사용",5,0)</f>
        <v>0</v>
      </c>
      <c r="O418" s="17">
        <f>IF(O30&gt;=550,10,IF(O30&gt;=400,8,IF(O30&gt;=300,6,IF(O30&gt;=200,4,IF(O30&gt;=50,2,0)))))</f>
        <v>0</v>
      </c>
      <c r="P418" s="17">
        <f>IF(P30&gt;=5000,10,IF(P30&gt;=3000,8,IF(P30&gt;=2000,6,IF(P30&gt;=1000,4,IF(P30&gt;=500,2,0)))))</f>
        <v>0</v>
      </c>
      <c r="Q418" s="17">
        <f>IF(Q30&gt;=1000,10,IF(Q30&gt;=800,8,IF(Q30&gt;=600,6,IF(Q30&gt;=400,4,IF(Q30&gt;=200,2,0)))))</f>
        <v>0</v>
      </c>
      <c r="R418" s="17">
        <f>IF(R30&gt;=5000,5,IF(R30&gt;=3000,4,IF(R30&gt;=2000,3,IF(R30&gt;=1000,2,IF(R30&gt;=500,1,0)))))</f>
        <v>0</v>
      </c>
      <c r="S418" s="17">
        <f>IF(S30&gt;=4000,5,IF(S30&gt;=2500,4,IF(S30&gt;=1000,3,IF(S30&gt;=500,2,IF(S30&gt;=300,1,0)))))</f>
        <v>0</v>
      </c>
      <c r="T418" s="17">
        <f>IF(T30&gt;=15,15,IF(T30&gt;=12,12,IF(T30&gt;=9,9,IF(T30&gt;=6,6,IF(T30&gt;=1,3,0)))))</f>
        <v>0</v>
      </c>
      <c r="U418" s="17">
        <f>IF(U30&gt;=50,15,IF(U30&gt;=20,10,IF(U30&gt;=1,5,0)))</f>
        <v>0</v>
      </c>
      <c r="V418" s="17">
        <f>IF(V30&gt;=3,15,IF(V30&gt;=2,10,IF(V30&gt;=1,5,0)))</f>
        <v>0</v>
      </c>
      <c r="W418" s="17">
        <f>IF(W30&gt;=25,10,IF(W30&gt;=20,8,IF(W30&gt;=16,6,IF(W30&gt;=11,4,IF(W30&gt;=6,2,IF(W30&gt;=1,1,0))))))</f>
        <v>0</v>
      </c>
      <c r="X418" s="17">
        <f>IF(X30="구성",15,0)</f>
        <v>0</v>
      </c>
      <c r="Y418" s="17">
        <f>IF(Y30&gt;=4,10,IF(Y30=3,8,IF(Y30=2,6,IF(Y30=1,4,0))))</f>
        <v>0</v>
      </c>
      <c r="Z418" s="35">
        <f>Z30</f>
        <v>0</v>
      </c>
      <c r="AA418" s="35">
        <f>AA30</f>
        <v>0</v>
      </c>
      <c r="AB418" s="35">
        <f>AB30</f>
        <v>0</v>
      </c>
      <c r="AC418" s="35">
        <f>AC30</f>
        <v>0</v>
      </c>
      <c r="AD418" s="35">
        <f>AD30</f>
        <v>0</v>
      </c>
      <c r="AE418" s="18">
        <f t="shared" si="2"/>
        <v>0</v>
      </c>
    </row>
    <row r="419" spans="1:31" x14ac:dyDescent="0.3">
      <c r="A419" s="217">
        <f>A31</f>
        <v>26</v>
      </c>
      <c r="B419" s="16">
        <f>B31</f>
        <v>0</v>
      </c>
      <c r="C419" s="198">
        <f>C31</f>
        <v>0</v>
      </c>
      <c r="D419" s="16">
        <f>D31</f>
        <v>0</v>
      </c>
      <c r="E419" s="16">
        <f t="shared" si="1"/>
        <v>0</v>
      </c>
      <c r="F419" s="17">
        <f>IF(F31="후원(일시22건 또는 정기8건)또는 자원봉사(8명)",10,IF(F31="후원(일시13건 또는 정기5건)또는 자원봉사(7명)",8,IF(F31="후원(일시7건 또는 정기3건)또는 자원봉사(4명)",6,IF(F31="후원(일시4건 또는 정기2건)또는 자원봉사(2명)",4,IF(F31="후원(일시1건 또는 정기1건)또는 자원봉사(1명)",2,0)))))</f>
        <v>0</v>
      </c>
      <c r="G419" s="17">
        <f>IF(G31="게시",5,0)</f>
        <v>0</v>
      </c>
      <c r="H419" s="17">
        <f>IF(H31&gt;=6,20,IF(H31=5,15,IF(H31=4,10,IF(H31=3,5,0))))</f>
        <v>0</v>
      </c>
      <c r="I419" s="17">
        <f>IF(I31&gt;=30,20,IF(I31&gt;=22,15,IF(I31&gt;=15,10,IF(I31&gt;=8,5,0))))</f>
        <v>0</v>
      </c>
      <c r="J419" s="17">
        <f>IF(J31&gt;=500,10,IF(J31&gt;=300,8,IF(J31&gt;=200,6,IF(J31&gt;=100,4,IF(J31&gt;=1,2,IF(J31=0,0))))))</f>
        <v>0</v>
      </c>
      <c r="K419" s="17">
        <f>IF(K31&gt;=40,15,IF(K31&gt;=25,12,IF(K31&gt;=15,9,IF(K31&gt;=8,6,0))))</f>
        <v>0</v>
      </c>
      <c r="L419" s="17">
        <f>IF(L31="설치",5,0)</f>
        <v>0</v>
      </c>
      <c r="M419" s="17">
        <f>IF(M31="가능",5,0)</f>
        <v>0</v>
      </c>
      <c r="N419" s="17">
        <f>IF(N31="사용",5,0)</f>
        <v>0</v>
      </c>
      <c r="O419" s="17">
        <f>IF(O31&gt;=550,10,IF(O31&gt;=400,8,IF(O31&gt;=300,6,IF(O31&gt;=200,4,IF(O31&gt;=50,2,0)))))</f>
        <v>0</v>
      </c>
      <c r="P419" s="17">
        <f>IF(P31&gt;=5000,10,IF(P31&gt;=3000,8,IF(P31&gt;=2000,6,IF(P31&gt;=1000,4,IF(P31&gt;=500,2,0)))))</f>
        <v>0</v>
      </c>
      <c r="Q419" s="17">
        <f>IF(Q31&gt;=1000,10,IF(Q31&gt;=800,8,IF(Q31&gt;=600,6,IF(Q31&gt;=400,4,IF(Q31&gt;=200,2,0)))))</f>
        <v>0</v>
      </c>
      <c r="R419" s="17">
        <f>IF(R31&gt;=5000,5,IF(R31&gt;=3000,4,IF(R31&gt;=2000,3,IF(R31&gt;=1000,2,IF(R31&gt;=500,1,0)))))</f>
        <v>0</v>
      </c>
      <c r="S419" s="17">
        <f>IF(S31&gt;=4000,5,IF(S31&gt;=2500,4,IF(S31&gt;=1000,3,IF(S31&gt;=500,2,IF(S31&gt;=300,1,0)))))</f>
        <v>0</v>
      </c>
      <c r="T419" s="17">
        <f>IF(T31&gt;=15,15,IF(T31&gt;=12,12,IF(T31&gt;=9,9,IF(T31&gt;=6,6,IF(T31&gt;=1,3,0)))))</f>
        <v>0</v>
      </c>
      <c r="U419" s="17">
        <f>IF(U31&gt;=50,15,IF(U31&gt;=20,10,IF(U31&gt;=1,5,0)))</f>
        <v>0</v>
      </c>
      <c r="V419" s="17">
        <f>IF(V31&gt;=3,15,IF(V31&gt;=2,10,IF(V31&gt;=1,5,0)))</f>
        <v>0</v>
      </c>
      <c r="W419" s="17">
        <f>IF(W31&gt;=25,10,IF(W31&gt;=20,8,IF(W31&gt;=16,6,IF(W31&gt;=11,4,IF(W31&gt;=6,2,IF(W31&gt;=1,1,0))))))</f>
        <v>0</v>
      </c>
      <c r="X419" s="17">
        <f>IF(X31="구성",15,0)</f>
        <v>0</v>
      </c>
      <c r="Y419" s="17">
        <f>IF(Y31&gt;=4,10,IF(Y31=3,8,IF(Y31=2,6,IF(Y31=1,4,0))))</f>
        <v>0</v>
      </c>
      <c r="Z419" s="35">
        <f>Z31</f>
        <v>0</v>
      </c>
      <c r="AA419" s="35">
        <f>AA31</f>
        <v>0</v>
      </c>
      <c r="AB419" s="35">
        <f>AB31</f>
        <v>0</v>
      </c>
      <c r="AC419" s="35">
        <f>AC31</f>
        <v>0</v>
      </c>
      <c r="AD419" s="35">
        <f>AD31</f>
        <v>0</v>
      </c>
      <c r="AE419" s="18">
        <f t="shared" si="2"/>
        <v>0</v>
      </c>
    </row>
    <row r="420" spans="1:31" x14ac:dyDescent="0.3">
      <c r="A420" s="217">
        <f>A32</f>
        <v>27</v>
      </c>
      <c r="B420" s="16">
        <f>B32</f>
        <v>0</v>
      </c>
      <c r="C420" s="198">
        <f>C32</f>
        <v>0</v>
      </c>
      <c r="D420" s="16">
        <f>D32</f>
        <v>0</v>
      </c>
      <c r="E420" s="16">
        <f t="shared" si="1"/>
        <v>0</v>
      </c>
      <c r="F420" s="17">
        <f>IF(F32="후원(일시22건 또는 정기8건)또는 자원봉사(8명)",10,IF(F32="후원(일시13건 또는 정기5건)또는 자원봉사(7명)",8,IF(F32="후원(일시7건 또는 정기3건)또는 자원봉사(4명)",6,IF(F32="후원(일시4건 또는 정기2건)또는 자원봉사(2명)",4,IF(F32="후원(일시1건 또는 정기1건)또는 자원봉사(1명)",2,0)))))</f>
        <v>0</v>
      </c>
      <c r="G420" s="17">
        <f>IF(G32="게시",5,0)</f>
        <v>0</v>
      </c>
      <c r="H420" s="17">
        <f>IF(H32&gt;=6,20,IF(H32=5,15,IF(H32=4,10,IF(H32=3,5,0))))</f>
        <v>0</v>
      </c>
      <c r="I420" s="17">
        <f>IF(I32&gt;=30,20,IF(I32&gt;=22,15,IF(I32&gt;=15,10,IF(I32&gt;=8,5,0))))</f>
        <v>0</v>
      </c>
      <c r="J420" s="17">
        <f>IF(J32&gt;=500,10,IF(J32&gt;=300,8,IF(J32&gt;=200,6,IF(J32&gt;=100,4,IF(J32&gt;=1,2,IF(J32=0,0))))))</f>
        <v>0</v>
      </c>
      <c r="K420" s="17">
        <f>IF(K32&gt;=40,15,IF(K32&gt;=25,12,IF(K32&gt;=15,9,IF(K32&gt;=8,6,0))))</f>
        <v>0</v>
      </c>
      <c r="L420" s="17">
        <f>IF(L32="설치",5,0)</f>
        <v>0</v>
      </c>
      <c r="M420" s="17">
        <f>IF(M32="가능",5,0)</f>
        <v>0</v>
      </c>
      <c r="N420" s="17">
        <f>IF(N32="사용",5,0)</f>
        <v>0</v>
      </c>
      <c r="O420" s="17">
        <f>IF(O32&gt;=550,10,IF(O32&gt;=400,8,IF(O32&gt;=300,6,IF(O32&gt;=200,4,IF(O32&gt;=50,2,0)))))</f>
        <v>0</v>
      </c>
      <c r="P420" s="17">
        <f>IF(P32&gt;=5000,10,IF(P32&gt;=3000,8,IF(P32&gt;=2000,6,IF(P32&gt;=1000,4,IF(P32&gt;=500,2,0)))))</f>
        <v>0</v>
      </c>
      <c r="Q420" s="17">
        <f>IF(Q32&gt;=1000,10,IF(Q32&gt;=800,8,IF(Q32&gt;=600,6,IF(Q32&gt;=400,4,IF(Q32&gt;=200,2,0)))))</f>
        <v>0</v>
      </c>
      <c r="R420" s="17">
        <f>IF(R32&gt;=5000,5,IF(R32&gt;=3000,4,IF(R32&gt;=2000,3,IF(R32&gt;=1000,2,IF(R32&gt;=500,1,0)))))</f>
        <v>0</v>
      </c>
      <c r="S420" s="17">
        <f>IF(S32&gt;=4000,5,IF(S32&gt;=2500,4,IF(S32&gt;=1000,3,IF(S32&gt;=500,2,IF(S32&gt;=300,1,0)))))</f>
        <v>0</v>
      </c>
      <c r="T420" s="17">
        <f>IF(T32&gt;=15,15,IF(T32&gt;=12,12,IF(T32&gt;=9,9,IF(T32&gt;=6,6,IF(T32&gt;=1,3,0)))))</f>
        <v>0</v>
      </c>
      <c r="U420" s="17">
        <f>IF(U32&gt;=50,15,IF(U32&gt;=20,10,IF(U32&gt;=1,5,0)))</f>
        <v>0</v>
      </c>
      <c r="V420" s="17">
        <f>IF(V32&gt;=3,15,IF(V32&gt;=2,10,IF(V32&gt;=1,5,0)))</f>
        <v>0</v>
      </c>
      <c r="W420" s="17">
        <f>IF(W32&gt;=25,10,IF(W32&gt;=20,8,IF(W32&gt;=16,6,IF(W32&gt;=11,4,IF(W32&gt;=6,2,IF(W32&gt;=1,1,0))))))</f>
        <v>0</v>
      </c>
      <c r="X420" s="17">
        <f>IF(X32="구성",15,0)</f>
        <v>0</v>
      </c>
      <c r="Y420" s="17">
        <f>IF(Y32&gt;=4,10,IF(Y32=3,8,IF(Y32=2,6,IF(Y32=1,4,0))))</f>
        <v>0</v>
      </c>
      <c r="Z420" s="35">
        <f>Z32</f>
        <v>0</v>
      </c>
      <c r="AA420" s="35">
        <f>AA32</f>
        <v>0</v>
      </c>
      <c r="AB420" s="35">
        <f>AB32</f>
        <v>0</v>
      </c>
      <c r="AC420" s="35">
        <f>AC32</f>
        <v>0</v>
      </c>
      <c r="AD420" s="35">
        <f>AD32</f>
        <v>0</v>
      </c>
      <c r="AE420" s="18">
        <f t="shared" si="2"/>
        <v>0</v>
      </c>
    </row>
    <row r="421" spans="1:31" x14ac:dyDescent="0.3">
      <c r="A421" s="217">
        <f>A33</f>
        <v>28</v>
      </c>
      <c r="B421" s="16">
        <f>B33</f>
        <v>0</v>
      </c>
      <c r="C421" s="198">
        <f>C33</f>
        <v>0</v>
      </c>
      <c r="D421" s="16">
        <f>D33</f>
        <v>0</v>
      </c>
      <c r="E421" s="16">
        <f t="shared" si="1"/>
        <v>0</v>
      </c>
      <c r="F421" s="17">
        <f>IF(F33="후원(일시22건 또는 정기8건)또는 자원봉사(8명)",10,IF(F33="후원(일시13건 또는 정기5건)또는 자원봉사(7명)",8,IF(F33="후원(일시7건 또는 정기3건)또는 자원봉사(4명)",6,IF(F33="후원(일시4건 또는 정기2건)또는 자원봉사(2명)",4,IF(F33="후원(일시1건 또는 정기1건)또는 자원봉사(1명)",2,0)))))</f>
        <v>0</v>
      </c>
      <c r="G421" s="17">
        <f>IF(G33="게시",5,0)</f>
        <v>0</v>
      </c>
      <c r="H421" s="17">
        <f>IF(H33&gt;=6,20,IF(H33=5,15,IF(H33=4,10,IF(H33=3,5,0))))</f>
        <v>0</v>
      </c>
      <c r="I421" s="17">
        <f>IF(I33&gt;=30,20,IF(I33&gt;=22,15,IF(I33&gt;=15,10,IF(I33&gt;=8,5,0))))</f>
        <v>0</v>
      </c>
      <c r="J421" s="17">
        <f>IF(J33&gt;=500,10,IF(J33&gt;=300,8,IF(J33&gt;=200,6,IF(J33&gt;=100,4,IF(J33&gt;=1,2,IF(J33=0,0))))))</f>
        <v>0</v>
      </c>
      <c r="K421" s="17">
        <f>IF(K33&gt;=40,15,IF(K33&gt;=25,12,IF(K33&gt;=15,9,IF(K33&gt;=8,6,0))))</f>
        <v>0</v>
      </c>
      <c r="L421" s="17">
        <f>IF(L33="설치",5,0)</f>
        <v>0</v>
      </c>
      <c r="M421" s="17">
        <f>IF(M33="가능",5,0)</f>
        <v>0</v>
      </c>
      <c r="N421" s="17">
        <f>IF(N33="사용",5,0)</f>
        <v>0</v>
      </c>
      <c r="O421" s="17">
        <f>IF(O33&gt;=550,10,IF(O33&gt;=400,8,IF(O33&gt;=300,6,IF(O33&gt;=200,4,IF(O33&gt;=50,2,0)))))</f>
        <v>0</v>
      </c>
      <c r="P421" s="17">
        <f>IF(P33&gt;=5000,10,IF(P33&gt;=3000,8,IF(P33&gt;=2000,6,IF(P33&gt;=1000,4,IF(P33&gt;=500,2,0)))))</f>
        <v>0</v>
      </c>
      <c r="Q421" s="17">
        <f>IF(Q33&gt;=1000,10,IF(Q33&gt;=800,8,IF(Q33&gt;=600,6,IF(Q33&gt;=400,4,IF(Q33&gt;=200,2,0)))))</f>
        <v>0</v>
      </c>
      <c r="R421" s="17">
        <f>IF(R33&gt;=5000,5,IF(R33&gt;=3000,4,IF(R33&gt;=2000,3,IF(R33&gt;=1000,2,IF(R33&gt;=500,1,0)))))</f>
        <v>0</v>
      </c>
      <c r="S421" s="17">
        <f>IF(S33&gt;=4000,5,IF(S33&gt;=2500,4,IF(S33&gt;=1000,3,IF(S33&gt;=500,2,IF(S33&gt;=300,1,0)))))</f>
        <v>0</v>
      </c>
      <c r="T421" s="17">
        <f>IF(T33&gt;=15,15,IF(T33&gt;=12,12,IF(T33&gt;=9,9,IF(T33&gt;=6,6,IF(T33&gt;=1,3,0)))))</f>
        <v>0</v>
      </c>
      <c r="U421" s="17">
        <f>IF(U33&gt;=50,15,IF(U33&gt;=20,10,IF(U33&gt;=1,5,0)))</f>
        <v>0</v>
      </c>
      <c r="V421" s="17">
        <f>IF(V33&gt;=3,15,IF(V33&gt;=2,10,IF(V33&gt;=1,5,0)))</f>
        <v>0</v>
      </c>
      <c r="W421" s="17">
        <f>IF(W33&gt;=25,10,IF(W33&gt;=20,8,IF(W33&gt;=16,6,IF(W33&gt;=11,4,IF(W33&gt;=6,2,IF(W33&gt;=1,1,0))))))</f>
        <v>0</v>
      </c>
      <c r="X421" s="17">
        <f>IF(X33="구성",15,0)</f>
        <v>0</v>
      </c>
      <c r="Y421" s="17">
        <f>IF(Y33&gt;=4,10,IF(Y33=3,8,IF(Y33=2,6,IF(Y33=1,4,0))))</f>
        <v>0</v>
      </c>
      <c r="Z421" s="35">
        <f>Z33</f>
        <v>0</v>
      </c>
      <c r="AA421" s="35">
        <f>AA33</f>
        <v>0</v>
      </c>
      <c r="AB421" s="35">
        <f>AB33</f>
        <v>0</v>
      </c>
      <c r="AC421" s="35">
        <f>AC33</f>
        <v>0</v>
      </c>
      <c r="AD421" s="35">
        <f>AD33</f>
        <v>0</v>
      </c>
      <c r="AE421" s="18">
        <f t="shared" si="2"/>
        <v>0</v>
      </c>
    </row>
    <row r="422" spans="1:31" x14ac:dyDescent="0.3">
      <c r="A422" s="217">
        <f>A34</f>
        <v>29</v>
      </c>
      <c r="B422" s="16">
        <f>B34</f>
        <v>0</v>
      </c>
      <c r="C422" s="198">
        <f>C34</f>
        <v>0</v>
      </c>
      <c r="D422" s="16">
        <f>D34</f>
        <v>0</v>
      </c>
      <c r="E422" s="16">
        <f t="shared" si="1"/>
        <v>0</v>
      </c>
      <c r="F422" s="17">
        <f>IF(F34="후원(일시22건 또는 정기8건)또는 자원봉사(8명)",10,IF(F34="후원(일시13건 또는 정기5건)또는 자원봉사(7명)",8,IF(F34="후원(일시7건 또는 정기3건)또는 자원봉사(4명)",6,IF(F34="후원(일시4건 또는 정기2건)또는 자원봉사(2명)",4,IF(F34="후원(일시1건 또는 정기1건)또는 자원봉사(1명)",2,0)))))</f>
        <v>0</v>
      </c>
      <c r="G422" s="17">
        <f>IF(G34="게시",5,0)</f>
        <v>0</v>
      </c>
      <c r="H422" s="17">
        <f>IF(H34&gt;=6,20,IF(H34=5,15,IF(H34=4,10,IF(H34=3,5,0))))</f>
        <v>0</v>
      </c>
      <c r="I422" s="17">
        <f>IF(I34&gt;=30,20,IF(I34&gt;=22,15,IF(I34&gt;=15,10,IF(I34&gt;=8,5,0))))</f>
        <v>0</v>
      </c>
      <c r="J422" s="17">
        <f>IF(J34&gt;=500,10,IF(J34&gt;=300,8,IF(J34&gt;=200,6,IF(J34&gt;=100,4,IF(J34&gt;=1,2,IF(J34=0,0))))))</f>
        <v>0</v>
      </c>
      <c r="K422" s="17">
        <f>IF(K34&gt;=40,15,IF(K34&gt;=25,12,IF(K34&gt;=15,9,IF(K34&gt;=8,6,0))))</f>
        <v>0</v>
      </c>
      <c r="L422" s="17">
        <f>IF(L34="설치",5,0)</f>
        <v>0</v>
      </c>
      <c r="M422" s="17">
        <f>IF(M34="가능",5,0)</f>
        <v>0</v>
      </c>
      <c r="N422" s="17">
        <f>IF(N34="사용",5,0)</f>
        <v>0</v>
      </c>
      <c r="O422" s="17">
        <f>IF(O34&gt;=550,10,IF(O34&gt;=400,8,IF(O34&gt;=300,6,IF(O34&gt;=200,4,IF(O34&gt;=50,2,0)))))</f>
        <v>0</v>
      </c>
      <c r="P422" s="17">
        <f>IF(P34&gt;=5000,10,IF(P34&gt;=3000,8,IF(P34&gt;=2000,6,IF(P34&gt;=1000,4,IF(P34&gt;=500,2,0)))))</f>
        <v>0</v>
      </c>
      <c r="Q422" s="17">
        <f>IF(Q34&gt;=1000,10,IF(Q34&gt;=800,8,IF(Q34&gt;=600,6,IF(Q34&gt;=400,4,IF(Q34&gt;=200,2,0)))))</f>
        <v>0</v>
      </c>
      <c r="R422" s="17">
        <f>IF(R34&gt;=5000,5,IF(R34&gt;=3000,4,IF(R34&gt;=2000,3,IF(R34&gt;=1000,2,IF(R34&gt;=500,1,0)))))</f>
        <v>0</v>
      </c>
      <c r="S422" s="17">
        <f>IF(S34&gt;=4000,5,IF(S34&gt;=2500,4,IF(S34&gt;=1000,3,IF(S34&gt;=500,2,IF(S34&gt;=300,1,0)))))</f>
        <v>0</v>
      </c>
      <c r="T422" s="17">
        <f>IF(T34&gt;=15,15,IF(T34&gt;=12,12,IF(T34&gt;=9,9,IF(T34&gt;=6,6,IF(T34&gt;=1,3,0)))))</f>
        <v>0</v>
      </c>
      <c r="U422" s="17">
        <f>IF(U34&gt;=50,15,IF(U34&gt;=20,10,IF(U34&gt;=1,5,0)))</f>
        <v>0</v>
      </c>
      <c r="V422" s="17">
        <f>IF(V34&gt;=3,15,IF(V34&gt;=2,10,IF(V34&gt;=1,5,0)))</f>
        <v>0</v>
      </c>
      <c r="W422" s="17">
        <f>IF(W34&gt;=25,10,IF(W34&gt;=20,8,IF(W34&gt;=16,6,IF(W34&gt;=11,4,IF(W34&gt;=6,2,IF(W34&gt;=1,1,0))))))</f>
        <v>0</v>
      </c>
      <c r="X422" s="17">
        <f>IF(X34="구성",15,0)</f>
        <v>0</v>
      </c>
      <c r="Y422" s="17">
        <f>IF(Y34&gt;=4,10,IF(Y34=3,8,IF(Y34=2,6,IF(Y34=1,4,0))))</f>
        <v>0</v>
      </c>
      <c r="Z422" s="35">
        <f>Z34</f>
        <v>0</v>
      </c>
      <c r="AA422" s="35">
        <f>AA34</f>
        <v>0</v>
      </c>
      <c r="AB422" s="35">
        <f>AB34</f>
        <v>0</v>
      </c>
      <c r="AC422" s="35">
        <f>AC34</f>
        <v>0</v>
      </c>
      <c r="AD422" s="35">
        <f>AD34</f>
        <v>0</v>
      </c>
      <c r="AE422" s="18">
        <f t="shared" si="2"/>
        <v>0</v>
      </c>
    </row>
    <row r="423" spans="1:31" x14ac:dyDescent="0.3">
      <c r="A423" s="217">
        <f>A35</f>
        <v>30</v>
      </c>
      <c r="B423" s="16">
        <f>B35</f>
        <v>0</v>
      </c>
      <c r="C423" s="198">
        <f>C35</f>
        <v>0</v>
      </c>
      <c r="D423" s="16">
        <f>D35</f>
        <v>0</v>
      </c>
      <c r="E423" s="16">
        <f t="shared" si="1"/>
        <v>0</v>
      </c>
      <c r="F423" s="17">
        <f>IF(F35="후원(일시22건 또는 정기8건)또는 자원봉사(8명)",10,IF(F35="후원(일시13건 또는 정기5건)또는 자원봉사(7명)",8,IF(F35="후원(일시7건 또는 정기3건)또는 자원봉사(4명)",6,IF(F35="후원(일시4건 또는 정기2건)또는 자원봉사(2명)",4,IF(F35="후원(일시1건 또는 정기1건)또는 자원봉사(1명)",2,0)))))</f>
        <v>0</v>
      </c>
      <c r="G423" s="17">
        <f>IF(G35="게시",5,0)</f>
        <v>0</v>
      </c>
      <c r="H423" s="17">
        <f>IF(H35&gt;=6,20,IF(H35=5,15,IF(H35=4,10,IF(H35=3,5,0))))</f>
        <v>0</v>
      </c>
      <c r="I423" s="17">
        <f>IF(I35&gt;=30,20,IF(I35&gt;=22,15,IF(I35&gt;=15,10,IF(I35&gt;=8,5,0))))</f>
        <v>0</v>
      </c>
      <c r="J423" s="17">
        <f>IF(J35&gt;=500,10,IF(J35&gt;=300,8,IF(J35&gt;=200,6,IF(J35&gt;=100,4,IF(J35&gt;=1,2,IF(J35=0,0))))))</f>
        <v>0</v>
      </c>
      <c r="K423" s="17">
        <f>IF(K35&gt;=40,15,IF(K35&gt;=25,12,IF(K35&gt;=15,9,IF(K35&gt;=8,6,0))))</f>
        <v>0</v>
      </c>
      <c r="L423" s="17">
        <f>IF(L35="설치",5,0)</f>
        <v>0</v>
      </c>
      <c r="M423" s="17">
        <f>IF(M35="가능",5,0)</f>
        <v>0</v>
      </c>
      <c r="N423" s="17">
        <f>IF(N35="사용",5,0)</f>
        <v>0</v>
      </c>
      <c r="O423" s="17">
        <f>IF(O35&gt;=550,10,IF(O35&gt;=400,8,IF(O35&gt;=300,6,IF(O35&gt;=200,4,IF(O35&gt;=50,2,0)))))</f>
        <v>0</v>
      </c>
      <c r="P423" s="17">
        <f>IF(P35&gt;=5000,10,IF(P35&gt;=3000,8,IF(P35&gt;=2000,6,IF(P35&gt;=1000,4,IF(P35&gt;=500,2,0)))))</f>
        <v>0</v>
      </c>
      <c r="Q423" s="17">
        <f>IF(Q35&gt;=1000,10,IF(Q35&gt;=800,8,IF(Q35&gt;=600,6,IF(Q35&gt;=400,4,IF(Q35&gt;=200,2,0)))))</f>
        <v>0</v>
      </c>
      <c r="R423" s="17">
        <f>IF(R35&gt;=5000,5,IF(R35&gt;=3000,4,IF(R35&gt;=2000,3,IF(R35&gt;=1000,2,IF(R35&gt;=500,1,0)))))</f>
        <v>0</v>
      </c>
      <c r="S423" s="17">
        <f>IF(S35&gt;=4000,5,IF(S35&gt;=2500,4,IF(S35&gt;=1000,3,IF(S35&gt;=500,2,IF(S35&gt;=300,1,0)))))</f>
        <v>0</v>
      </c>
      <c r="T423" s="17">
        <f>IF(T35&gt;=15,15,IF(T35&gt;=12,12,IF(T35&gt;=9,9,IF(T35&gt;=6,6,IF(T35&gt;=1,3,0)))))</f>
        <v>0</v>
      </c>
      <c r="U423" s="17">
        <f>IF(U35&gt;=50,15,IF(U35&gt;=20,10,IF(U35&gt;=1,5,0)))</f>
        <v>0</v>
      </c>
      <c r="V423" s="17">
        <f>IF(V35&gt;=3,15,IF(V35&gt;=2,10,IF(V35&gt;=1,5,0)))</f>
        <v>0</v>
      </c>
      <c r="W423" s="17">
        <f>IF(W35&gt;=25,10,IF(W35&gt;=20,8,IF(W35&gt;=16,6,IF(W35&gt;=11,4,IF(W35&gt;=6,2,IF(W35&gt;=1,1,0))))))</f>
        <v>0</v>
      </c>
      <c r="X423" s="17">
        <f>IF(X35="구성",15,0)</f>
        <v>0</v>
      </c>
      <c r="Y423" s="17">
        <f>IF(Y35&gt;=4,10,IF(Y35=3,8,IF(Y35=2,6,IF(Y35=1,4,0))))</f>
        <v>0</v>
      </c>
      <c r="Z423" s="35">
        <f>Z35</f>
        <v>0</v>
      </c>
      <c r="AA423" s="35">
        <f>AA35</f>
        <v>0</v>
      </c>
      <c r="AB423" s="35">
        <f>AB35</f>
        <v>0</v>
      </c>
      <c r="AC423" s="35">
        <f>AC35</f>
        <v>0</v>
      </c>
      <c r="AD423" s="35">
        <f>AD35</f>
        <v>0</v>
      </c>
      <c r="AE423" s="18">
        <f t="shared" si="2"/>
        <v>0</v>
      </c>
    </row>
    <row r="424" spans="1:31" x14ac:dyDescent="0.3">
      <c r="A424" s="217">
        <f>A36</f>
        <v>31</v>
      </c>
      <c r="B424" s="16">
        <f>B36</f>
        <v>0</v>
      </c>
      <c r="C424" s="198">
        <f>C36</f>
        <v>0</v>
      </c>
      <c r="D424" s="16">
        <f>D36</f>
        <v>0</v>
      </c>
      <c r="E424" s="16">
        <f t="shared" si="1"/>
        <v>0</v>
      </c>
      <c r="F424" s="17">
        <f>IF(F36="후원(일시22건 또는 정기8건)또는 자원봉사(8명)",10,IF(F36="후원(일시13건 또는 정기5건)또는 자원봉사(7명)",8,IF(F36="후원(일시7건 또는 정기3건)또는 자원봉사(4명)",6,IF(F36="후원(일시4건 또는 정기2건)또는 자원봉사(2명)",4,IF(F36="후원(일시1건 또는 정기1건)또는 자원봉사(1명)",2,0)))))</f>
        <v>0</v>
      </c>
      <c r="G424" s="17">
        <f>IF(G36="게시",5,0)</f>
        <v>0</v>
      </c>
      <c r="H424" s="17">
        <f>IF(H36&gt;=6,20,IF(H36=5,15,IF(H36=4,10,IF(H36=3,5,0))))</f>
        <v>0</v>
      </c>
      <c r="I424" s="17">
        <f>IF(I36&gt;=30,20,IF(I36&gt;=22,15,IF(I36&gt;=15,10,IF(I36&gt;=8,5,0))))</f>
        <v>0</v>
      </c>
      <c r="J424" s="17">
        <f>IF(J36&gt;=500,10,IF(J36&gt;=300,8,IF(J36&gt;=200,6,IF(J36&gt;=100,4,IF(J36&gt;=1,2,IF(J36=0,0))))))</f>
        <v>0</v>
      </c>
      <c r="K424" s="17">
        <f>IF(K36&gt;=40,15,IF(K36&gt;=25,12,IF(K36&gt;=15,9,IF(K36&gt;=8,6,0))))</f>
        <v>0</v>
      </c>
      <c r="L424" s="17">
        <f>IF(L36="설치",5,0)</f>
        <v>0</v>
      </c>
      <c r="M424" s="17">
        <f>IF(M36="가능",5,0)</f>
        <v>0</v>
      </c>
      <c r="N424" s="17">
        <f>IF(N36="사용",5,0)</f>
        <v>0</v>
      </c>
      <c r="O424" s="17">
        <f>IF(O36&gt;=550,10,IF(O36&gt;=400,8,IF(O36&gt;=300,6,IF(O36&gt;=200,4,IF(O36&gt;=50,2,0)))))</f>
        <v>0</v>
      </c>
      <c r="P424" s="17">
        <f>IF(P36&gt;=5000,10,IF(P36&gt;=3000,8,IF(P36&gt;=2000,6,IF(P36&gt;=1000,4,IF(P36&gt;=500,2,0)))))</f>
        <v>0</v>
      </c>
      <c r="Q424" s="17">
        <f>IF(Q36&gt;=1000,10,IF(Q36&gt;=800,8,IF(Q36&gt;=600,6,IF(Q36&gt;=400,4,IF(Q36&gt;=200,2,0)))))</f>
        <v>0</v>
      </c>
      <c r="R424" s="17">
        <f>IF(R36&gt;=5000,5,IF(R36&gt;=3000,4,IF(R36&gt;=2000,3,IF(R36&gt;=1000,2,IF(R36&gt;=500,1,0)))))</f>
        <v>0</v>
      </c>
      <c r="S424" s="17">
        <f>IF(S36&gt;=4000,5,IF(S36&gt;=2500,4,IF(S36&gt;=1000,3,IF(S36&gt;=500,2,IF(S36&gt;=300,1,0)))))</f>
        <v>0</v>
      </c>
      <c r="T424" s="17">
        <f>IF(T36&gt;=15,15,IF(T36&gt;=12,12,IF(T36&gt;=9,9,IF(T36&gt;=6,6,IF(T36&gt;=1,3,0)))))</f>
        <v>0</v>
      </c>
      <c r="U424" s="17">
        <f>IF(U36&gt;=50,15,IF(U36&gt;=20,10,IF(U36&gt;=1,5,0)))</f>
        <v>0</v>
      </c>
      <c r="V424" s="17">
        <f>IF(V36&gt;=3,15,IF(V36&gt;=2,10,IF(V36&gt;=1,5,0)))</f>
        <v>0</v>
      </c>
      <c r="W424" s="17">
        <f>IF(W36&gt;=25,10,IF(W36&gt;=20,8,IF(W36&gt;=16,6,IF(W36&gt;=11,4,IF(W36&gt;=6,2,IF(W36&gt;=1,1,0))))))</f>
        <v>0</v>
      </c>
      <c r="X424" s="17">
        <f>IF(X36="구성",15,0)</f>
        <v>0</v>
      </c>
      <c r="Y424" s="17">
        <f>IF(Y36&gt;=4,10,IF(Y36=3,8,IF(Y36=2,6,IF(Y36=1,4,0))))</f>
        <v>0</v>
      </c>
      <c r="Z424" s="35">
        <f>Z36</f>
        <v>0</v>
      </c>
      <c r="AA424" s="35">
        <f>AA36</f>
        <v>0</v>
      </c>
      <c r="AB424" s="35">
        <f>AB36</f>
        <v>0</v>
      </c>
      <c r="AC424" s="35">
        <f>AC36</f>
        <v>0</v>
      </c>
      <c r="AD424" s="35">
        <f>AD36</f>
        <v>0</v>
      </c>
      <c r="AE424" s="18">
        <f t="shared" si="2"/>
        <v>0</v>
      </c>
    </row>
    <row r="425" spans="1:31" x14ac:dyDescent="0.3">
      <c r="A425" s="217">
        <f>A37</f>
        <v>32</v>
      </c>
      <c r="B425" s="16">
        <f>B37</f>
        <v>0</v>
      </c>
      <c r="C425" s="198">
        <f>C37</f>
        <v>0</v>
      </c>
      <c r="D425" s="16">
        <f>D37</f>
        <v>0</v>
      </c>
      <c r="E425" s="16">
        <f t="shared" si="1"/>
        <v>0</v>
      </c>
      <c r="F425" s="17">
        <f>IF(F37="후원(일시22건 또는 정기8건)또는 자원봉사(8명)",10,IF(F37="후원(일시13건 또는 정기5건)또는 자원봉사(7명)",8,IF(F37="후원(일시7건 또는 정기3건)또는 자원봉사(4명)",6,IF(F37="후원(일시4건 또는 정기2건)또는 자원봉사(2명)",4,IF(F37="후원(일시1건 또는 정기1건)또는 자원봉사(1명)",2,0)))))</f>
        <v>0</v>
      </c>
      <c r="G425" s="17">
        <f>IF(G37="게시",5,0)</f>
        <v>0</v>
      </c>
      <c r="H425" s="17">
        <f>IF(H37&gt;=6,20,IF(H37=5,15,IF(H37=4,10,IF(H37=3,5,0))))</f>
        <v>0</v>
      </c>
      <c r="I425" s="17">
        <f>IF(I37&gt;=30,20,IF(I37&gt;=22,15,IF(I37&gt;=15,10,IF(I37&gt;=8,5,0))))</f>
        <v>0</v>
      </c>
      <c r="J425" s="17">
        <f>IF(J37&gt;=500,10,IF(J37&gt;=300,8,IF(J37&gt;=200,6,IF(J37&gt;=100,4,IF(J37&gt;=1,2,IF(J37=0,0))))))</f>
        <v>0</v>
      </c>
      <c r="K425" s="17">
        <f>IF(K37&gt;=40,15,IF(K37&gt;=25,12,IF(K37&gt;=15,9,IF(K37&gt;=8,6,0))))</f>
        <v>0</v>
      </c>
      <c r="L425" s="17">
        <f>IF(L37="설치",5,0)</f>
        <v>0</v>
      </c>
      <c r="M425" s="17">
        <f>IF(M37="가능",5,0)</f>
        <v>0</v>
      </c>
      <c r="N425" s="17">
        <f>IF(N37="사용",5,0)</f>
        <v>0</v>
      </c>
      <c r="O425" s="17">
        <f>IF(O37&gt;=550,10,IF(O37&gt;=400,8,IF(O37&gt;=300,6,IF(O37&gt;=200,4,IF(O37&gt;=50,2,0)))))</f>
        <v>0</v>
      </c>
      <c r="P425" s="17">
        <f>IF(P37&gt;=5000,10,IF(P37&gt;=3000,8,IF(P37&gt;=2000,6,IF(P37&gt;=1000,4,IF(P37&gt;=500,2,0)))))</f>
        <v>0</v>
      </c>
      <c r="Q425" s="17">
        <f>IF(Q37&gt;=1000,10,IF(Q37&gt;=800,8,IF(Q37&gt;=600,6,IF(Q37&gt;=400,4,IF(Q37&gt;=200,2,0)))))</f>
        <v>0</v>
      </c>
      <c r="R425" s="17">
        <f>IF(R37&gt;=5000,5,IF(R37&gt;=3000,4,IF(R37&gt;=2000,3,IF(R37&gt;=1000,2,IF(R37&gt;=500,1,0)))))</f>
        <v>0</v>
      </c>
      <c r="S425" s="17">
        <f>IF(S37&gt;=4000,5,IF(S37&gt;=2500,4,IF(S37&gt;=1000,3,IF(S37&gt;=500,2,IF(S37&gt;=300,1,0)))))</f>
        <v>0</v>
      </c>
      <c r="T425" s="17">
        <f>IF(T37&gt;=15,15,IF(T37&gt;=12,12,IF(T37&gt;=9,9,IF(T37&gt;=6,6,IF(T37&gt;=1,3,0)))))</f>
        <v>0</v>
      </c>
      <c r="U425" s="17">
        <f>IF(U37&gt;=50,15,IF(U37&gt;=20,10,IF(U37&gt;=1,5,0)))</f>
        <v>0</v>
      </c>
      <c r="V425" s="17">
        <f>IF(V37&gt;=3,15,IF(V37&gt;=2,10,IF(V37&gt;=1,5,0)))</f>
        <v>0</v>
      </c>
      <c r="W425" s="17">
        <f>IF(W37&gt;=25,10,IF(W37&gt;=20,8,IF(W37&gt;=16,6,IF(W37&gt;=11,4,IF(W37&gt;=6,2,IF(W37&gt;=1,1,0))))))</f>
        <v>0</v>
      </c>
      <c r="X425" s="17">
        <f>IF(X37="구성",15,0)</f>
        <v>0</v>
      </c>
      <c r="Y425" s="17">
        <f>IF(Y37&gt;=4,10,IF(Y37=3,8,IF(Y37=2,6,IF(Y37=1,4,0))))</f>
        <v>0</v>
      </c>
      <c r="Z425" s="35">
        <f>Z37</f>
        <v>0</v>
      </c>
      <c r="AA425" s="35">
        <f>AA37</f>
        <v>0</v>
      </c>
      <c r="AB425" s="35">
        <f>AB37</f>
        <v>0</v>
      </c>
      <c r="AC425" s="35">
        <f>AC37</f>
        <v>0</v>
      </c>
      <c r="AD425" s="35">
        <f>AD37</f>
        <v>0</v>
      </c>
      <c r="AE425" s="18">
        <f t="shared" si="2"/>
        <v>0</v>
      </c>
    </row>
    <row r="426" spans="1:31" x14ac:dyDescent="0.3">
      <c r="A426" s="217">
        <f>A38</f>
        <v>33</v>
      </c>
      <c r="B426" s="16">
        <f>B38</f>
        <v>0</v>
      </c>
      <c r="C426" s="198">
        <f>C38</f>
        <v>0</v>
      </c>
      <c r="D426" s="16">
        <f>D38</f>
        <v>0</v>
      </c>
      <c r="E426" s="16">
        <f t="shared" si="1"/>
        <v>0</v>
      </c>
      <c r="F426" s="17">
        <f>IF(F38="후원(일시22건 또는 정기8건)또는 자원봉사(8명)",10,IF(F38="후원(일시13건 또는 정기5건)또는 자원봉사(7명)",8,IF(F38="후원(일시7건 또는 정기3건)또는 자원봉사(4명)",6,IF(F38="후원(일시4건 또는 정기2건)또는 자원봉사(2명)",4,IF(F38="후원(일시1건 또는 정기1건)또는 자원봉사(1명)",2,0)))))</f>
        <v>0</v>
      </c>
      <c r="G426" s="17">
        <f>IF(G38="게시",5,0)</f>
        <v>0</v>
      </c>
      <c r="H426" s="17">
        <f>IF(H38&gt;=6,20,IF(H38=5,15,IF(H38=4,10,IF(H38=3,5,0))))</f>
        <v>0</v>
      </c>
      <c r="I426" s="17">
        <f>IF(I38&gt;=30,20,IF(I38&gt;=22,15,IF(I38&gt;=15,10,IF(I38&gt;=8,5,0))))</f>
        <v>0</v>
      </c>
      <c r="J426" s="17">
        <f>IF(J38&gt;=500,10,IF(J38&gt;=300,8,IF(J38&gt;=200,6,IF(J38&gt;=100,4,IF(J38&gt;=1,2,IF(J38=0,0))))))</f>
        <v>0</v>
      </c>
      <c r="K426" s="17">
        <f>IF(K38&gt;=40,15,IF(K38&gt;=25,12,IF(K38&gt;=15,9,IF(K38&gt;=8,6,0))))</f>
        <v>0</v>
      </c>
      <c r="L426" s="17">
        <f>IF(L38="설치",5,0)</f>
        <v>0</v>
      </c>
      <c r="M426" s="17">
        <f>IF(M38="가능",5,0)</f>
        <v>0</v>
      </c>
      <c r="N426" s="17">
        <f>IF(N38="사용",5,0)</f>
        <v>0</v>
      </c>
      <c r="O426" s="17">
        <f>IF(O38&gt;=550,10,IF(O38&gt;=400,8,IF(O38&gt;=300,6,IF(O38&gt;=200,4,IF(O38&gt;=50,2,0)))))</f>
        <v>0</v>
      </c>
      <c r="P426" s="17">
        <f>IF(P38&gt;=5000,10,IF(P38&gt;=3000,8,IF(P38&gt;=2000,6,IF(P38&gt;=1000,4,IF(P38&gt;=500,2,0)))))</f>
        <v>0</v>
      </c>
      <c r="Q426" s="17">
        <f>IF(Q38&gt;=1000,10,IF(Q38&gt;=800,8,IF(Q38&gt;=600,6,IF(Q38&gt;=400,4,IF(Q38&gt;=200,2,0)))))</f>
        <v>0</v>
      </c>
      <c r="R426" s="17">
        <f>IF(R38&gt;=5000,5,IF(R38&gt;=3000,4,IF(R38&gt;=2000,3,IF(R38&gt;=1000,2,IF(R38&gt;=500,1,0)))))</f>
        <v>0</v>
      </c>
      <c r="S426" s="17">
        <f>IF(S38&gt;=4000,5,IF(S38&gt;=2500,4,IF(S38&gt;=1000,3,IF(S38&gt;=500,2,IF(S38&gt;=300,1,0)))))</f>
        <v>0</v>
      </c>
      <c r="T426" s="17">
        <f>IF(T38&gt;=15,15,IF(T38&gt;=12,12,IF(T38&gt;=9,9,IF(T38&gt;=6,6,IF(T38&gt;=1,3,0)))))</f>
        <v>0</v>
      </c>
      <c r="U426" s="17">
        <f>IF(U38&gt;=50,15,IF(U38&gt;=20,10,IF(U38&gt;=1,5,0)))</f>
        <v>0</v>
      </c>
      <c r="V426" s="17">
        <f>IF(V38&gt;=3,15,IF(V38&gt;=2,10,IF(V38&gt;=1,5,0)))</f>
        <v>0</v>
      </c>
      <c r="W426" s="17">
        <f>IF(W38&gt;=25,10,IF(W38&gt;=20,8,IF(W38&gt;=16,6,IF(W38&gt;=11,4,IF(W38&gt;=6,2,IF(W38&gt;=1,1,0))))))</f>
        <v>0</v>
      </c>
      <c r="X426" s="17">
        <f>IF(X38="구성",15,0)</f>
        <v>0</v>
      </c>
      <c r="Y426" s="17">
        <f>IF(Y38&gt;=4,10,IF(Y38=3,8,IF(Y38=2,6,IF(Y38=1,4,0))))</f>
        <v>0</v>
      </c>
      <c r="Z426" s="35">
        <f>Z38</f>
        <v>0</v>
      </c>
      <c r="AA426" s="35">
        <f>AA38</f>
        <v>0</v>
      </c>
      <c r="AB426" s="35">
        <f>AB38</f>
        <v>0</v>
      </c>
      <c r="AC426" s="35">
        <f>AC38</f>
        <v>0</v>
      </c>
      <c r="AD426" s="35">
        <f>AD38</f>
        <v>0</v>
      </c>
      <c r="AE426" s="18">
        <f t="shared" si="2"/>
        <v>0</v>
      </c>
    </row>
    <row r="427" spans="1:31" x14ac:dyDescent="0.3">
      <c r="A427" s="217">
        <f>A39</f>
        <v>34</v>
      </c>
      <c r="B427" s="16">
        <f>B39</f>
        <v>0</v>
      </c>
      <c r="C427" s="198">
        <f>C39</f>
        <v>0</v>
      </c>
      <c r="D427" s="16">
        <f>D39</f>
        <v>0</v>
      </c>
      <c r="E427" s="16">
        <f t="shared" si="1"/>
        <v>0</v>
      </c>
      <c r="F427" s="17">
        <f>IF(F39="후원(일시22건 또는 정기8건)또는 자원봉사(8명)",10,IF(F39="후원(일시13건 또는 정기5건)또는 자원봉사(7명)",8,IF(F39="후원(일시7건 또는 정기3건)또는 자원봉사(4명)",6,IF(F39="후원(일시4건 또는 정기2건)또는 자원봉사(2명)",4,IF(F39="후원(일시1건 또는 정기1건)또는 자원봉사(1명)",2,0)))))</f>
        <v>0</v>
      </c>
      <c r="G427" s="17">
        <f>IF(G39="게시",5,0)</f>
        <v>0</v>
      </c>
      <c r="H427" s="17">
        <f>IF(H39&gt;=6,20,IF(H39=5,15,IF(H39=4,10,IF(H39=3,5,0))))</f>
        <v>0</v>
      </c>
      <c r="I427" s="17">
        <f>IF(I39&gt;=30,20,IF(I39&gt;=22,15,IF(I39&gt;=15,10,IF(I39&gt;=8,5,0))))</f>
        <v>0</v>
      </c>
      <c r="J427" s="17">
        <f>IF(J39&gt;=500,10,IF(J39&gt;=300,8,IF(J39&gt;=200,6,IF(J39&gt;=100,4,IF(J39&gt;=1,2,IF(J39=0,0))))))</f>
        <v>0</v>
      </c>
      <c r="K427" s="17">
        <f>IF(K39&gt;=40,15,IF(K39&gt;=25,12,IF(K39&gt;=15,9,IF(K39&gt;=8,6,0))))</f>
        <v>0</v>
      </c>
      <c r="L427" s="17">
        <f>IF(L39="설치",5,0)</f>
        <v>0</v>
      </c>
      <c r="M427" s="17">
        <f>IF(M39="가능",5,0)</f>
        <v>0</v>
      </c>
      <c r="N427" s="17">
        <f>IF(N39="사용",5,0)</f>
        <v>0</v>
      </c>
      <c r="O427" s="17">
        <f>IF(O39&gt;=550,10,IF(O39&gt;=400,8,IF(O39&gt;=300,6,IF(O39&gt;=200,4,IF(O39&gt;=50,2,0)))))</f>
        <v>0</v>
      </c>
      <c r="P427" s="17">
        <f>IF(P39&gt;=5000,10,IF(P39&gt;=3000,8,IF(P39&gt;=2000,6,IF(P39&gt;=1000,4,IF(P39&gt;=500,2,0)))))</f>
        <v>0</v>
      </c>
      <c r="Q427" s="17">
        <f>IF(Q39&gt;=1000,10,IF(Q39&gt;=800,8,IF(Q39&gt;=600,6,IF(Q39&gt;=400,4,IF(Q39&gt;=200,2,0)))))</f>
        <v>0</v>
      </c>
      <c r="R427" s="17">
        <f>IF(R39&gt;=5000,5,IF(R39&gt;=3000,4,IF(R39&gt;=2000,3,IF(R39&gt;=1000,2,IF(R39&gt;=500,1,0)))))</f>
        <v>0</v>
      </c>
      <c r="S427" s="17">
        <f>IF(S39&gt;=4000,5,IF(S39&gt;=2500,4,IF(S39&gt;=1000,3,IF(S39&gt;=500,2,IF(S39&gt;=300,1,0)))))</f>
        <v>0</v>
      </c>
      <c r="T427" s="17">
        <f>IF(T39&gt;=15,15,IF(T39&gt;=12,12,IF(T39&gt;=9,9,IF(T39&gt;=6,6,IF(T39&gt;=1,3,0)))))</f>
        <v>0</v>
      </c>
      <c r="U427" s="17">
        <f>IF(U39&gt;=50,15,IF(U39&gt;=20,10,IF(U39&gt;=1,5,0)))</f>
        <v>0</v>
      </c>
      <c r="V427" s="17">
        <f>IF(V39&gt;=3,15,IF(V39&gt;=2,10,IF(V39&gt;=1,5,0)))</f>
        <v>0</v>
      </c>
      <c r="W427" s="17">
        <f>IF(W39&gt;=25,10,IF(W39&gt;=20,8,IF(W39&gt;=16,6,IF(W39&gt;=11,4,IF(W39&gt;=6,2,IF(W39&gt;=1,1,0))))))</f>
        <v>0</v>
      </c>
      <c r="X427" s="17">
        <f>IF(X39="구성",15,0)</f>
        <v>0</v>
      </c>
      <c r="Y427" s="17">
        <f>IF(Y39&gt;=4,10,IF(Y39=3,8,IF(Y39=2,6,IF(Y39=1,4,0))))</f>
        <v>0</v>
      </c>
      <c r="Z427" s="35">
        <f>Z39</f>
        <v>0</v>
      </c>
      <c r="AA427" s="35">
        <f>AA39</f>
        <v>0</v>
      </c>
      <c r="AB427" s="35">
        <f>AB39</f>
        <v>0</v>
      </c>
      <c r="AC427" s="35">
        <f>AC39</f>
        <v>0</v>
      </c>
      <c r="AD427" s="35">
        <f>AD39</f>
        <v>0</v>
      </c>
      <c r="AE427" s="18">
        <f t="shared" si="2"/>
        <v>0</v>
      </c>
    </row>
    <row r="428" spans="1:31" x14ac:dyDescent="0.3">
      <c r="A428" s="217">
        <f>A40</f>
        <v>35</v>
      </c>
      <c r="B428" s="16">
        <f>B40</f>
        <v>0</v>
      </c>
      <c r="C428" s="198">
        <f>C40</f>
        <v>0</v>
      </c>
      <c r="D428" s="16">
        <f>D40</f>
        <v>0</v>
      </c>
      <c r="E428" s="16">
        <f t="shared" si="1"/>
        <v>0</v>
      </c>
      <c r="F428" s="17">
        <f>IF(F40="후원(일시22건 또는 정기8건)또는 자원봉사(8명)",10,IF(F40="후원(일시13건 또는 정기5건)또는 자원봉사(7명)",8,IF(F40="후원(일시7건 또는 정기3건)또는 자원봉사(4명)",6,IF(F40="후원(일시4건 또는 정기2건)또는 자원봉사(2명)",4,IF(F40="후원(일시1건 또는 정기1건)또는 자원봉사(1명)",2,0)))))</f>
        <v>0</v>
      </c>
      <c r="G428" s="17">
        <f>IF(G40="게시",5,0)</f>
        <v>0</v>
      </c>
      <c r="H428" s="17">
        <f>IF(H40&gt;=6,20,IF(H40=5,15,IF(H40=4,10,IF(H40=3,5,0))))</f>
        <v>0</v>
      </c>
      <c r="I428" s="17">
        <f>IF(I40&gt;=30,20,IF(I40&gt;=22,15,IF(I40&gt;=15,10,IF(I40&gt;=8,5,0))))</f>
        <v>0</v>
      </c>
      <c r="J428" s="17">
        <f>IF(J40&gt;=500,10,IF(J40&gt;=300,8,IF(J40&gt;=200,6,IF(J40&gt;=100,4,IF(J40&gt;=1,2,IF(J40=0,0))))))</f>
        <v>0</v>
      </c>
      <c r="K428" s="17">
        <f>IF(K40&gt;=40,15,IF(K40&gt;=25,12,IF(K40&gt;=15,9,IF(K40&gt;=8,6,0))))</f>
        <v>0</v>
      </c>
      <c r="L428" s="17">
        <f>IF(L40="설치",5,0)</f>
        <v>0</v>
      </c>
      <c r="M428" s="17">
        <f>IF(M40="가능",5,0)</f>
        <v>0</v>
      </c>
      <c r="N428" s="17">
        <f>IF(N40="사용",5,0)</f>
        <v>0</v>
      </c>
      <c r="O428" s="17">
        <f>IF(O40&gt;=550,10,IF(O40&gt;=400,8,IF(O40&gt;=300,6,IF(O40&gt;=200,4,IF(O40&gt;=50,2,0)))))</f>
        <v>0</v>
      </c>
      <c r="P428" s="17">
        <f>IF(P40&gt;=5000,10,IF(P40&gt;=3000,8,IF(P40&gt;=2000,6,IF(P40&gt;=1000,4,IF(P40&gt;=500,2,0)))))</f>
        <v>0</v>
      </c>
      <c r="Q428" s="17">
        <f>IF(Q40&gt;=1000,10,IF(Q40&gt;=800,8,IF(Q40&gt;=600,6,IF(Q40&gt;=400,4,IF(Q40&gt;=200,2,0)))))</f>
        <v>0</v>
      </c>
      <c r="R428" s="17">
        <f>IF(R40&gt;=5000,5,IF(R40&gt;=3000,4,IF(R40&gt;=2000,3,IF(R40&gt;=1000,2,IF(R40&gt;=500,1,0)))))</f>
        <v>0</v>
      </c>
      <c r="S428" s="17">
        <f>IF(S40&gt;=4000,5,IF(S40&gt;=2500,4,IF(S40&gt;=1000,3,IF(S40&gt;=500,2,IF(S40&gt;=300,1,0)))))</f>
        <v>0</v>
      </c>
      <c r="T428" s="17">
        <f>IF(T40&gt;=15,15,IF(T40&gt;=12,12,IF(T40&gt;=9,9,IF(T40&gt;=6,6,IF(T40&gt;=1,3,0)))))</f>
        <v>0</v>
      </c>
      <c r="U428" s="17">
        <f>IF(U40&gt;=50,15,IF(U40&gt;=20,10,IF(U40&gt;=1,5,0)))</f>
        <v>0</v>
      </c>
      <c r="V428" s="17">
        <f>IF(V40&gt;=3,15,IF(V40&gt;=2,10,IF(V40&gt;=1,5,0)))</f>
        <v>0</v>
      </c>
      <c r="W428" s="17">
        <f>IF(W40&gt;=25,10,IF(W40&gt;=20,8,IF(W40&gt;=16,6,IF(W40&gt;=11,4,IF(W40&gt;=6,2,IF(W40&gt;=1,1,0))))))</f>
        <v>0</v>
      </c>
      <c r="X428" s="17">
        <f>IF(X40="구성",15,0)</f>
        <v>0</v>
      </c>
      <c r="Y428" s="17">
        <f>IF(Y40&gt;=4,10,IF(Y40=3,8,IF(Y40=2,6,IF(Y40=1,4,0))))</f>
        <v>0</v>
      </c>
      <c r="Z428" s="35">
        <f>Z40</f>
        <v>0</v>
      </c>
      <c r="AA428" s="35">
        <f>AA40</f>
        <v>0</v>
      </c>
      <c r="AB428" s="35">
        <f>AB40</f>
        <v>0</v>
      </c>
      <c r="AC428" s="35">
        <f>AC40</f>
        <v>0</v>
      </c>
      <c r="AD428" s="35">
        <f>AD40</f>
        <v>0</v>
      </c>
      <c r="AE428" s="18">
        <f t="shared" si="2"/>
        <v>0</v>
      </c>
    </row>
    <row r="429" spans="1:31" x14ac:dyDescent="0.3">
      <c r="A429" s="217">
        <f>A41</f>
        <v>36</v>
      </c>
      <c r="B429" s="16">
        <f>B41</f>
        <v>0</v>
      </c>
      <c r="C429" s="198">
        <f>C41</f>
        <v>0</v>
      </c>
      <c r="D429" s="16">
        <f>D41</f>
        <v>0</v>
      </c>
      <c r="E429" s="16">
        <f t="shared" si="1"/>
        <v>0</v>
      </c>
      <c r="F429" s="17">
        <f>IF(F41="후원(일시22건 또는 정기8건)또는 자원봉사(8명)",10,IF(F41="후원(일시13건 또는 정기5건)또는 자원봉사(7명)",8,IF(F41="후원(일시7건 또는 정기3건)또는 자원봉사(4명)",6,IF(F41="후원(일시4건 또는 정기2건)또는 자원봉사(2명)",4,IF(F41="후원(일시1건 또는 정기1건)또는 자원봉사(1명)",2,0)))))</f>
        <v>0</v>
      </c>
      <c r="G429" s="17">
        <f>IF(G41="게시",5,0)</f>
        <v>0</v>
      </c>
      <c r="H429" s="17">
        <f>IF(H41&gt;=6,20,IF(H41=5,15,IF(H41=4,10,IF(H41=3,5,0))))</f>
        <v>0</v>
      </c>
      <c r="I429" s="17">
        <f>IF(I41&gt;=30,20,IF(I41&gt;=22,15,IF(I41&gt;=15,10,IF(I41&gt;=8,5,0))))</f>
        <v>0</v>
      </c>
      <c r="J429" s="17">
        <f>IF(J41&gt;=500,10,IF(J41&gt;=300,8,IF(J41&gt;=200,6,IF(J41&gt;=100,4,IF(J41&gt;=1,2,IF(J41=0,0))))))</f>
        <v>0</v>
      </c>
      <c r="K429" s="17">
        <f>IF(K41&gt;=40,15,IF(K41&gt;=25,12,IF(K41&gt;=15,9,IF(K41&gt;=8,6,0))))</f>
        <v>0</v>
      </c>
      <c r="L429" s="17">
        <f>IF(L41="설치",5,0)</f>
        <v>0</v>
      </c>
      <c r="M429" s="17">
        <f>IF(M41="가능",5,0)</f>
        <v>0</v>
      </c>
      <c r="N429" s="17">
        <f>IF(N41="사용",5,0)</f>
        <v>0</v>
      </c>
      <c r="O429" s="17">
        <f>IF(O41&gt;=550,10,IF(O41&gt;=400,8,IF(O41&gt;=300,6,IF(O41&gt;=200,4,IF(O41&gt;=50,2,0)))))</f>
        <v>0</v>
      </c>
      <c r="P429" s="17">
        <f>IF(P41&gt;=5000,10,IF(P41&gt;=3000,8,IF(P41&gt;=2000,6,IF(P41&gt;=1000,4,IF(P41&gt;=500,2,0)))))</f>
        <v>0</v>
      </c>
      <c r="Q429" s="17">
        <f>IF(Q41&gt;=1000,10,IF(Q41&gt;=800,8,IF(Q41&gt;=600,6,IF(Q41&gt;=400,4,IF(Q41&gt;=200,2,0)))))</f>
        <v>0</v>
      </c>
      <c r="R429" s="17">
        <f>IF(R41&gt;=5000,5,IF(R41&gt;=3000,4,IF(R41&gt;=2000,3,IF(R41&gt;=1000,2,IF(R41&gt;=500,1,0)))))</f>
        <v>0</v>
      </c>
      <c r="S429" s="17">
        <f>IF(S41&gt;=4000,5,IF(S41&gt;=2500,4,IF(S41&gt;=1000,3,IF(S41&gt;=500,2,IF(S41&gt;=300,1,0)))))</f>
        <v>0</v>
      </c>
      <c r="T429" s="17">
        <f>IF(T41&gt;=15,15,IF(T41&gt;=12,12,IF(T41&gt;=9,9,IF(T41&gt;=6,6,IF(T41&gt;=1,3,0)))))</f>
        <v>0</v>
      </c>
      <c r="U429" s="17">
        <f>IF(U41&gt;=50,15,IF(U41&gt;=20,10,IF(U41&gt;=1,5,0)))</f>
        <v>0</v>
      </c>
      <c r="V429" s="17">
        <f>IF(V41&gt;=3,15,IF(V41&gt;=2,10,IF(V41&gt;=1,5,0)))</f>
        <v>0</v>
      </c>
      <c r="W429" s="17">
        <f>IF(W41&gt;=25,10,IF(W41&gt;=20,8,IF(W41&gt;=16,6,IF(W41&gt;=11,4,IF(W41&gt;=6,2,IF(W41&gt;=1,1,0))))))</f>
        <v>0</v>
      </c>
      <c r="X429" s="17">
        <f>IF(X41="구성",15,0)</f>
        <v>0</v>
      </c>
      <c r="Y429" s="17">
        <f>IF(Y41&gt;=4,10,IF(Y41=3,8,IF(Y41=2,6,IF(Y41=1,4,0))))</f>
        <v>0</v>
      </c>
      <c r="Z429" s="35">
        <f>Z41</f>
        <v>0</v>
      </c>
      <c r="AA429" s="35">
        <f>AA41</f>
        <v>0</v>
      </c>
      <c r="AB429" s="35">
        <f>AB41</f>
        <v>0</v>
      </c>
      <c r="AC429" s="35">
        <f>AC41</f>
        <v>0</v>
      </c>
      <c r="AD429" s="35">
        <f>AD41</f>
        <v>0</v>
      </c>
      <c r="AE429" s="18">
        <f t="shared" si="2"/>
        <v>0</v>
      </c>
    </row>
    <row r="430" spans="1:31" x14ac:dyDescent="0.3">
      <c r="A430" s="217">
        <f>A42</f>
        <v>37</v>
      </c>
      <c r="B430" s="16">
        <f>B42</f>
        <v>0</v>
      </c>
      <c r="C430" s="198">
        <f>C42</f>
        <v>0</v>
      </c>
      <c r="D430" s="16">
        <f>D42</f>
        <v>0</v>
      </c>
      <c r="E430" s="16">
        <f t="shared" si="1"/>
        <v>0</v>
      </c>
      <c r="F430" s="17">
        <f>IF(F42="후원(일시22건 또는 정기8건)또는 자원봉사(8명)",10,IF(F42="후원(일시13건 또는 정기5건)또는 자원봉사(7명)",8,IF(F42="후원(일시7건 또는 정기3건)또는 자원봉사(4명)",6,IF(F42="후원(일시4건 또는 정기2건)또는 자원봉사(2명)",4,IF(F42="후원(일시1건 또는 정기1건)또는 자원봉사(1명)",2,0)))))</f>
        <v>0</v>
      </c>
      <c r="G430" s="17">
        <f>IF(G42="게시",5,0)</f>
        <v>0</v>
      </c>
      <c r="H430" s="17">
        <f>IF(H42&gt;=6,20,IF(H42=5,15,IF(H42=4,10,IF(H42=3,5,0))))</f>
        <v>0</v>
      </c>
      <c r="I430" s="17">
        <f>IF(I42&gt;=30,20,IF(I42&gt;=22,15,IF(I42&gt;=15,10,IF(I42&gt;=8,5,0))))</f>
        <v>0</v>
      </c>
      <c r="J430" s="17">
        <f>IF(J42&gt;=500,10,IF(J42&gt;=300,8,IF(J42&gt;=200,6,IF(J42&gt;=100,4,IF(J42&gt;=1,2,IF(J42=0,0))))))</f>
        <v>0</v>
      </c>
      <c r="K430" s="17">
        <f>IF(K42&gt;=40,15,IF(K42&gt;=25,12,IF(K42&gt;=15,9,IF(K42&gt;=8,6,0))))</f>
        <v>0</v>
      </c>
      <c r="L430" s="17">
        <f>IF(L42="설치",5,0)</f>
        <v>0</v>
      </c>
      <c r="M430" s="17">
        <f>IF(M42="가능",5,0)</f>
        <v>0</v>
      </c>
      <c r="N430" s="17">
        <f>IF(N42="사용",5,0)</f>
        <v>0</v>
      </c>
      <c r="O430" s="17">
        <f>IF(O42&gt;=550,10,IF(O42&gt;=400,8,IF(O42&gt;=300,6,IF(O42&gt;=200,4,IF(O42&gt;=50,2,0)))))</f>
        <v>0</v>
      </c>
      <c r="P430" s="17">
        <f>IF(P42&gt;=5000,10,IF(P42&gt;=3000,8,IF(P42&gt;=2000,6,IF(P42&gt;=1000,4,IF(P42&gt;=500,2,0)))))</f>
        <v>0</v>
      </c>
      <c r="Q430" s="17">
        <f>IF(Q42&gt;=1000,10,IF(Q42&gt;=800,8,IF(Q42&gt;=600,6,IF(Q42&gt;=400,4,IF(Q42&gt;=200,2,0)))))</f>
        <v>0</v>
      </c>
      <c r="R430" s="17">
        <f>IF(R42&gt;=5000,5,IF(R42&gt;=3000,4,IF(R42&gt;=2000,3,IF(R42&gt;=1000,2,IF(R42&gt;=500,1,0)))))</f>
        <v>0</v>
      </c>
      <c r="S430" s="17">
        <f>IF(S42&gt;=4000,5,IF(S42&gt;=2500,4,IF(S42&gt;=1000,3,IF(S42&gt;=500,2,IF(S42&gt;=300,1,0)))))</f>
        <v>0</v>
      </c>
      <c r="T430" s="17">
        <f>IF(T42&gt;=15,15,IF(T42&gt;=12,12,IF(T42&gt;=9,9,IF(T42&gt;=6,6,IF(T42&gt;=1,3,0)))))</f>
        <v>0</v>
      </c>
      <c r="U430" s="17">
        <f>IF(U42&gt;=50,15,IF(U42&gt;=20,10,IF(U42&gt;=1,5,0)))</f>
        <v>0</v>
      </c>
      <c r="V430" s="17">
        <f>IF(V42&gt;=3,15,IF(V42&gt;=2,10,IF(V42&gt;=1,5,0)))</f>
        <v>0</v>
      </c>
      <c r="W430" s="17">
        <f>IF(W42&gt;=25,10,IF(W42&gt;=20,8,IF(W42&gt;=16,6,IF(W42&gt;=11,4,IF(W42&gt;=6,2,IF(W42&gt;=1,1,0))))))</f>
        <v>0</v>
      </c>
      <c r="X430" s="17">
        <f>IF(X42="구성",15,0)</f>
        <v>0</v>
      </c>
      <c r="Y430" s="17">
        <f>IF(Y42&gt;=4,10,IF(Y42=3,8,IF(Y42=2,6,IF(Y42=1,4,0))))</f>
        <v>0</v>
      </c>
      <c r="Z430" s="35">
        <f>Z42</f>
        <v>0</v>
      </c>
      <c r="AA430" s="35">
        <f>AA42</f>
        <v>0</v>
      </c>
      <c r="AB430" s="35">
        <f>AB42</f>
        <v>0</v>
      </c>
      <c r="AC430" s="35">
        <f>AC42</f>
        <v>0</v>
      </c>
      <c r="AD430" s="35">
        <f>AD42</f>
        <v>0</v>
      </c>
      <c r="AE430" s="18">
        <f t="shared" si="2"/>
        <v>0</v>
      </c>
    </row>
    <row r="431" spans="1:31" x14ac:dyDescent="0.3">
      <c r="A431" s="217">
        <f>A43</f>
        <v>38</v>
      </c>
      <c r="B431" s="16">
        <f>B43</f>
        <v>0</v>
      </c>
      <c r="C431" s="198">
        <f>C43</f>
        <v>0</v>
      </c>
      <c r="D431" s="16">
        <f>D43</f>
        <v>0</v>
      </c>
      <c r="E431" s="16">
        <f t="shared" si="1"/>
        <v>0</v>
      </c>
      <c r="F431" s="17">
        <f>IF(F43="후원(일시22건 또는 정기8건)또는 자원봉사(8명)",10,IF(F43="후원(일시13건 또는 정기5건)또는 자원봉사(7명)",8,IF(F43="후원(일시7건 또는 정기3건)또는 자원봉사(4명)",6,IF(F43="후원(일시4건 또는 정기2건)또는 자원봉사(2명)",4,IF(F43="후원(일시1건 또는 정기1건)또는 자원봉사(1명)",2,0)))))</f>
        <v>0</v>
      </c>
      <c r="G431" s="17">
        <f>IF(G43="게시",5,0)</f>
        <v>0</v>
      </c>
      <c r="H431" s="17">
        <f>IF(H43&gt;=6,20,IF(H43=5,15,IF(H43=4,10,IF(H43=3,5,0))))</f>
        <v>0</v>
      </c>
      <c r="I431" s="17">
        <f>IF(I43&gt;=30,20,IF(I43&gt;=22,15,IF(I43&gt;=15,10,IF(I43&gt;=8,5,0))))</f>
        <v>0</v>
      </c>
      <c r="J431" s="17">
        <f>IF(J43&gt;=500,10,IF(J43&gt;=300,8,IF(J43&gt;=200,6,IF(J43&gt;=100,4,IF(J43&gt;=1,2,IF(J43=0,0))))))</f>
        <v>0</v>
      </c>
      <c r="K431" s="17">
        <f>IF(K43&gt;=40,15,IF(K43&gt;=25,12,IF(K43&gt;=15,9,IF(K43&gt;=8,6,0))))</f>
        <v>0</v>
      </c>
      <c r="L431" s="17">
        <f>IF(L43="설치",5,0)</f>
        <v>0</v>
      </c>
      <c r="M431" s="17">
        <f>IF(M43="가능",5,0)</f>
        <v>0</v>
      </c>
      <c r="N431" s="17">
        <f>IF(N43="사용",5,0)</f>
        <v>0</v>
      </c>
      <c r="O431" s="17">
        <f>IF(O43&gt;=550,10,IF(O43&gt;=400,8,IF(O43&gt;=300,6,IF(O43&gt;=200,4,IF(O43&gt;=50,2,0)))))</f>
        <v>0</v>
      </c>
      <c r="P431" s="17">
        <f>IF(P43&gt;=5000,10,IF(P43&gt;=3000,8,IF(P43&gt;=2000,6,IF(P43&gt;=1000,4,IF(P43&gt;=500,2,0)))))</f>
        <v>0</v>
      </c>
      <c r="Q431" s="17">
        <f>IF(Q43&gt;=1000,10,IF(Q43&gt;=800,8,IF(Q43&gt;=600,6,IF(Q43&gt;=400,4,IF(Q43&gt;=200,2,0)))))</f>
        <v>0</v>
      </c>
      <c r="R431" s="17">
        <f>IF(R43&gt;=5000,5,IF(R43&gt;=3000,4,IF(R43&gt;=2000,3,IF(R43&gt;=1000,2,IF(R43&gt;=500,1,0)))))</f>
        <v>0</v>
      </c>
      <c r="S431" s="17">
        <f>IF(S43&gt;=4000,5,IF(S43&gt;=2500,4,IF(S43&gt;=1000,3,IF(S43&gt;=500,2,IF(S43&gt;=300,1,0)))))</f>
        <v>0</v>
      </c>
      <c r="T431" s="17">
        <f>IF(T43&gt;=15,15,IF(T43&gt;=12,12,IF(T43&gt;=9,9,IF(T43&gt;=6,6,IF(T43&gt;=1,3,0)))))</f>
        <v>0</v>
      </c>
      <c r="U431" s="17">
        <f>IF(U43&gt;=50,15,IF(U43&gt;=20,10,IF(U43&gt;=1,5,0)))</f>
        <v>0</v>
      </c>
      <c r="V431" s="17">
        <f>IF(V43&gt;=3,15,IF(V43&gt;=2,10,IF(V43&gt;=1,5,0)))</f>
        <v>0</v>
      </c>
      <c r="W431" s="17">
        <f>IF(W43&gt;=25,10,IF(W43&gt;=20,8,IF(W43&gt;=16,6,IF(W43&gt;=11,4,IF(W43&gt;=6,2,IF(W43&gt;=1,1,0))))))</f>
        <v>0</v>
      </c>
      <c r="X431" s="17">
        <f>IF(X43="구성",15,0)</f>
        <v>0</v>
      </c>
      <c r="Y431" s="17">
        <f>IF(Y43&gt;=4,10,IF(Y43=3,8,IF(Y43=2,6,IF(Y43=1,4,0))))</f>
        <v>0</v>
      </c>
      <c r="Z431" s="35">
        <f>Z43</f>
        <v>0</v>
      </c>
      <c r="AA431" s="35">
        <f>AA43</f>
        <v>0</v>
      </c>
      <c r="AB431" s="35">
        <f>AB43</f>
        <v>0</v>
      </c>
      <c r="AC431" s="35">
        <f>AC43</f>
        <v>0</v>
      </c>
      <c r="AD431" s="35">
        <f>AD43</f>
        <v>0</v>
      </c>
      <c r="AE431" s="18">
        <f t="shared" si="2"/>
        <v>0</v>
      </c>
    </row>
    <row r="432" spans="1:31" x14ac:dyDescent="0.3">
      <c r="A432" s="217">
        <f>A44</f>
        <v>39</v>
      </c>
      <c r="B432" s="16">
        <f>B44</f>
        <v>0</v>
      </c>
      <c r="C432" s="198">
        <f>C44</f>
        <v>0</v>
      </c>
      <c r="D432" s="16">
        <f>D44</f>
        <v>0</v>
      </c>
      <c r="E432" s="16">
        <f t="shared" si="1"/>
        <v>0</v>
      </c>
      <c r="F432" s="17">
        <f>IF(F44="후원(일시22건 또는 정기8건)또는 자원봉사(8명)",10,IF(F44="후원(일시13건 또는 정기5건)또는 자원봉사(7명)",8,IF(F44="후원(일시7건 또는 정기3건)또는 자원봉사(4명)",6,IF(F44="후원(일시4건 또는 정기2건)또는 자원봉사(2명)",4,IF(F44="후원(일시1건 또는 정기1건)또는 자원봉사(1명)",2,0)))))</f>
        <v>0</v>
      </c>
      <c r="G432" s="17">
        <f>IF(G44="게시",5,0)</f>
        <v>0</v>
      </c>
      <c r="H432" s="17">
        <f>IF(H44&gt;=6,20,IF(H44=5,15,IF(H44=4,10,IF(H44=3,5,0))))</f>
        <v>0</v>
      </c>
      <c r="I432" s="17">
        <f>IF(I44&gt;=30,20,IF(I44&gt;=22,15,IF(I44&gt;=15,10,IF(I44&gt;=8,5,0))))</f>
        <v>0</v>
      </c>
      <c r="J432" s="17">
        <f>IF(J44&gt;=500,10,IF(J44&gt;=300,8,IF(J44&gt;=200,6,IF(J44&gt;=100,4,IF(J44&gt;=1,2,IF(J44=0,0))))))</f>
        <v>0</v>
      </c>
      <c r="K432" s="17">
        <f>IF(K44&gt;=40,15,IF(K44&gt;=25,12,IF(K44&gt;=15,9,IF(K44&gt;=8,6,0))))</f>
        <v>0</v>
      </c>
      <c r="L432" s="17">
        <f>IF(L44="설치",5,0)</f>
        <v>0</v>
      </c>
      <c r="M432" s="17">
        <f>IF(M44="가능",5,0)</f>
        <v>0</v>
      </c>
      <c r="N432" s="17">
        <f>IF(N44="사용",5,0)</f>
        <v>0</v>
      </c>
      <c r="O432" s="17">
        <f>IF(O44&gt;=550,10,IF(O44&gt;=400,8,IF(O44&gt;=300,6,IF(O44&gt;=200,4,IF(O44&gt;=50,2,0)))))</f>
        <v>0</v>
      </c>
      <c r="P432" s="17">
        <f>IF(P44&gt;=5000,10,IF(P44&gt;=3000,8,IF(P44&gt;=2000,6,IF(P44&gt;=1000,4,IF(P44&gt;=500,2,0)))))</f>
        <v>0</v>
      </c>
      <c r="Q432" s="17">
        <f>IF(Q44&gt;=1000,10,IF(Q44&gt;=800,8,IF(Q44&gt;=600,6,IF(Q44&gt;=400,4,IF(Q44&gt;=200,2,0)))))</f>
        <v>0</v>
      </c>
      <c r="R432" s="17">
        <f>IF(R44&gt;=5000,5,IF(R44&gt;=3000,4,IF(R44&gt;=2000,3,IF(R44&gt;=1000,2,IF(R44&gt;=500,1,0)))))</f>
        <v>0</v>
      </c>
      <c r="S432" s="17">
        <f>IF(S44&gt;=4000,5,IF(S44&gt;=2500,4,IF(S44&gt;=1000,3,IF(S44&gt;=500,2,IF(S44&gt;=300,1,0)))))</f>
        <v>0</v>
      </c>
      <c r="T432" s="17">
        <f>IF(T44&gt;=15,15,IF(T44&gt;=12,12,IF(T44&gt;=9,9,IF(T44&gt;=6,6,IF(T44&gt;=1,3,0)))))</f>
        <v>0</v>
      </c>
      <c r="U432" s="17">
        <f>IF(U44&gt;=50,15,IF(U44&gt;=20,10,IF(U44&gt;=1,5,0)))</f>
        <v>0</v>
      </c>
      <c r="V432" s="17">
        <f>IF(V44&gt;=3,15,IF(V44&gt;=2,10,IF(V44&gt;=1,5,0)))</f>
        <v>0</v>
      </c>
      <c r="W432" s="17">
        <f>IF(W44&gt;=25,10,IF(W44&gt;=20,8,IF(W44&gt;=16,6,IF(W44&gt;=11,4,IF(W44&gt;=6,2,IF(W44&gt;=1,1,0))))))</f>
        <v>0</v>
      </c>
      <c r="X432" s="17">
        <f>IF(X44="구성",15,0)</f>
        <v>0</v>
      </c>
      <c r="Y432" s="17">
        <f>IF(Y44&gt;=4,10,IF(Y44=3,8,IF(Y44=2,6,IF(Y44=1,4,0))))</f>
        <v>0</v>
      </c>
      <c r="Z432" s="35">
        <f>Z44</f>
        <v>0</v>
      </c>
      <c r="AA432" s="35">
        <f>AA44</f>
        <v>0</v>
      </c>
      <c r="AB432" s="35">
        <f>AB44</f>
        <v>0</v>
      </c>
      <c r="AC432" s="35">
        <f>AC44</f>
        <v>0</v>
      </c>
      <c r="AD432" s="35">
        <f>AD44</f>
        <v>0</v>
      </c>
      <c r="AE432" s="18">
        <f t="shared" si="2"/>
        <v>0</v>
      </c>
    </row>
    <row r="433" spans="1:31" x14ac:dyDescent="0.3">
      <c r="A433" s="217">
        <f>A45</f>
        <v>40</v>
      </c>
      <c r="B433" s="16">
        <f>B45</f>
        <v>0</v>
      </c>
      <c r="C433" s="198">
        <f>C45</f>
        <v>0</v>
      </c>
      <c r="D433" s="16">
        <f>D45</f>
        <v>0</v>
      </c>
      <c r="E433" s="16">
        <f t="shared" si="1"/>
        <v>0</v>
      </c>
      <c r="F433" s="17">
        <f>IF(F45="후원(일시22건 또는 정기8건)또는 자원봉사(8명)",10,IF(F45="후원(일시13건 또는 정기5건)또는 자원봉사(7명)",8,IF(F45="후원(일시7건 또는 정기3건)또는 자원봉사(4명)",6,IF(F45="후원(일시4건 또는 정기2건)또는 자원봉사(2명)",4,IF(F45="후원(일시1건 또는 정기1건)또는 자원봉사(1명)",2,0)))))</f>
        <v>0</v>
      </c>
      <c r="G433" s="17">
        <f>IF(G45="게시",5,0)</f>
        <v>0</v>
      </c>
      <c r="H433" s="17">
        <f>IF(H45&gt;=6,20,IF(H45=5,15,IF(H45=4,10,IF(H45=3,5,0))))</f>
        <v>0</v>
      </c>
      <c r="I433" s="17">
        <f>IF(I45&gt;=30,20,IF(I45&gt;=22,15,IF(I45&gt;=15,10,IF(I45&gt;=8,5,0))))</f>
        <v>0</v>
      </c>
      <c r="J433" s="17">
        <f>IF(J45&gt;=500,10,IF(J45&gt;=300,8,IF(J45&gt;=200,6,IF(J45&gt;=100,4,IF(J45&gt;=1,2,IF(J45=0,0))))))</f>
        <v>0</v>
      </c>
      <c r="K433" s="17">
        <f>IF(K45&gt;=40,15,IF(K45&gt;=25,12,IF(K45&gt;=15,9,IF(K45&gt;=8,6,0))))</f>
        <v>0</v>
      </c>
      <c r="L433" s="17">
        <f>IF(L45="설치",5,0)</f>
        <v>0</v>
      </c>
      <c r="M433" s="17">
        <f>IF(M45="가능",5,0)</f>
        <v>0</v>
      </c>
      <c r="N433" s="17">
        <f>IF(N45="사용",5,0)</f>
        <v>0</v>
      </c>
      <c r="O433" s="17">
        <f>IF(O45&gt;=550,10,IF(O45&gt;=400,8,IF(O45&gt;=300,6,IF(O45&gt;=200,4,IF(O45&gt;=50,2,0)))))</f>
        <v>0</v>
      </c>
      <c r="P433" s="17">
        <f>IF(P45&gt;=5000,10,IF(P45&gt;=3000,8,IF(P45&gt;=2000,6,IF(P45&gt;=1000,4,IF(P45&gt;=500,2,0)))))</f>
        <v>0</v>
      </c>
      <c r="Q433" s="17">
        <f>IF(Q45&gt;=1000,10,IF(Q45&gt;=800,8,IF(Q45&gt;=600,6,IF(Q45&gt;=400,4,IF(Q45&gt;=200,2,0)))))</f>
        <v>0</v>
      </c>
      <c r="R433" s="17">
        <f>IF(R45&gt;=5000,5,IF(R45&gt;=3000,4,IF(R45&gt;=2000,3,IF(R45&gt;=1000,2,IF(R45&gt;=500,1,0)))))</f>
        <v>0</v>
      </c>
      <c r="S433" s="17">
        <f>IF(S45&gt;=4000,5,IF(S45&gt;=2500,4,IF(S45&gt;=1000,3,IF(S45&gt;=500,2,IF(S45&gt;=300,1,0)))))</f>
        <v>0</v>
      </c>
      <c r="T433" s="17">
        <f>IF(T45&gt;=15,15,IF(T45&gt;=12,12,IF(T45&gt;=9,9,IF(T45&gt;=6,6,IF(T45&gt;=1,3,0)))))</f>
        <v>0</v>
      </c>
      <c r="U433" s="17">
        <f>IF(U45&gt;=50,15,IF(U45&gt;=20,10,IF(U45&gt;=1,5,0)))</f>
        <v>0</v>
      </c>
      <c r="V433" s="17">
        <f>IF(V45&gt;=3,15,IF(V45&gt;=2,10,IF(V45&gt;=1,5,0)))</f>
        <v>0</v>
      </c>
      <c r="W433" s="17">
        <f>IF(W45&gt;=25,10,IF(W45&gt;=20,8,IF(W45&gt;=16,6,IF(W45&gt;=11,4,IF(W45&gt;=6,2,IF(W45&gt;=1,1,0))))))</f>
        <v>0</v>
      </c>
      <c r="X433" s="17">
        <f>IF(X45="구성",15,0)</f>
        <v>0</v>
      </c>
      <c r="Y433" s="17">
        <f>IF(Y45&gt;=4,10,IF(Y45=3,8,IF(Y45=2,6,IF(Y45=1,4,0))))</f>
        <v>0</v>
      </c>
      <c r="Z433" s="35">
        <f>Z45</f>
        <v>0</v>
      </c>
      <c r="AA433" s="35">
        <f>AA45</f>
        <v>0</v>
      </c>
      <c r="AB433" s="35">
        <f>AB45</f>
        <v>0</v>
      </c>
      <c r="AC433" s="35">
        <f>AC45</f>
        <v>0</v>
      </c>
      <c r="AD433" s="35">
        <f>AD45</f>
        <v>0</v>
      </c>
      <c r="AE433" s="18">
        <f t="shared" si="2"/>
        <v>0</v>
      </c>
    </row>
    <row r="434" spans="1:31" x14ac:dyDescent="0.3">
      <c r="A434" s="217">
        <f>A46</f>
        <v>41</v>
      </c>
      <c r="B434" s="16">
        <f>B46</f>
        <v>0</v>
      </c>
      <c r="C434" s="198">
        <f>C46</f>
        <v>0</v>
      </c>
      <c r="D434" s="16">
        <f>D46</f>
        <v>0</v>
      </c>
      <c r="E434" s="16">
        <f t="shared" si="1"/>
        <v>0</v>
      </c>
      <c r="F434" s="17">
        <f>IF(F46="후원(일시22건 또는 정기8건)또는 자원봉사(8명)",10,IF(F46="후원(일시13건 또는 정기5건)또는 자원봉사(7명)",8,IF(F46="후원(일시7건 또는 정기3건)또는 자원봉사(4명)",6,IF(F46="후원(일시4건 또는 정기2건)또는 자원봉사(2명)",4,IF(F46="후원(일시1건 또는 정기1건)또는 자원봉사(1명)",2,0)))))</f>
        <v>0</v>
      </c>
      <c r="G434" s="17">
        <f>IF(G46="게시",5,0)</f>
        <v>0</v>
      </c>
      <c r="H434" s="17">
        <f>IF(H46&gt;=6,20,IF(H46=5,15,IF(H46=4,10,IF(H46=3,5,0))))</f>
        <v>0</v>
      </c>
      <c r="I434" s="17">
        <f>IF(I46&gt;=30,20,IF(I46&gt;=22,15,IF(I46&gt;=15,10,IF(I46&gt;=8,5,0))))</f>
        <v>0</v>
      </c>
      <c r="J434" s="17">
        <f>IF(J46&gt;=500,10,IF(J46&gt;=300,8,IF(J46&gt;=200,6,IF(J46&gt;=100,4,IF(J46&gt;=1,2,IF(J46=0,0))))))</f>
        <v>0</v>
      </c>
      <c r="K434" s="17">
        <f>IF(K46&gt;=40,15,IF(K46&gt;=25,12,IF(K46&gt;=15,9,IF(K46&gt;=8,6,0))))</f>
        <v>0</v>
      </c>
      <c r="L434" s="17">
        <f>IF(L46="설치",5,0)</f>
        <v>0</v>
      </c>
      <c r="M434" s="17">
        <f>IF(M46="가능",5,0)</f>
        <v>0</v>
      </c>
      <c r="N434" s="17">
        <f>IF(N46="사용",5,0)</f>
        <v>0</v>
      </c>
      <c r="O434" s="17">
        <f>IF(O46&gt;=550,10,IF(O46&gt;=400,8,IF(O46&gt;=300,6,IF(O46&gt;=200,4,IF(O46&gt;=50,2,0)))))</f>
        <v>0</v>
      </c>
      <c r="P434" s="17">
        <f>IF(P46&gt;=5000,10,IF(P46&gt;=3000,8,IF(P46&gt;=2000,6,IF(P46&gt;=1000,4,IF(P46&gt;=500,2,0)))))</f>
        <v>0</v>
      </c>
      <c r="Q434" s="17">
        <f>IF(Q46&gt;=1000,10,IF(Q46&gt;=800,8,IF(Q46&gt;=600,6,IF(Q46&gt;=400,4,IF(Q46&gt;=200,2,0)))))</f>
        <v>0</v>
      </c>
      <c r="R434" s="17">
        <f>IF(R46&gt;=5000,5,IF(R46&gt;=3000,4,IF(R46&gt;=2000,3,IF(R46&gt;=1000,2,IF(R46&gt;=500,1,0)))))</f>
        <v>0</v>
      </c>
      <c r="S434" s="17">
        <f>IF(S46&gt;=4000,5,IF(S46&gt;=2500,4,IF(S46&gt;=1000,3,IF(S46&gt;=500,2,IF(S46&gt;=300,1,0)))))</f>
        <v>0</v>
      </c>
      <c r="T434" s="17">
        <f>IF(T46&gt;=15,15,IF(T46&gt;=12,12,IF(T46&gt;=9,9,IF(T46&gt;=6,6,IF(T46&gt;=1,3,0)))))</f>
        <v>0</v>
      </c>
      <c r="U434" s="17">
        <f>IF(U46&gt;=50,15,IF(U46&gt;=20,10,IF(U46&gt;=1,5,0)))</f>
        <v>0</v>
      </c>
      <c r="V434" s="17">
        <f>IF(V46&gt;=3,15,IF(V46&gt;=2,10,IF(V46&gt;=1,5,0)))</f>
        <v>0</v>
      </c>
      <c r="W434" s="17">
        <f>IF(W46&gt;=25,10,IF(W46&gt;=20,8,IF(W46&gt;=16,6,IF(W46&gt;=11,4,IF(W46&gt;=6,2,IF(W46&gt;=1,1,0))))))</f>
        <v>0</v>
      </c>
      <c r="X434" s="17">
        <f>IF(X46="구성",15,0)</f>
        <v>0</v>
      </c>
      <c r="Y434" s="17">
        <f>IF(Y46&gt;=4,10,IF(Y46=3,8,IF(Y46=2,6,IF(Y46=1,4,0))))</f>
        <v>0</v>
      </c>
      <c r="Z434" s="35">
        <f>Z46</f>
        <v>0</v>
      </c>
      <c r="AA434" s="35">
        <f>AA46</f>
        <v>0</v>
      </c>
      <c r="AB434" s="35">
        <f>AB46</f>
        <v>0</v>
      </c>
      <c r="AC434" s="35">
        <f>AC46</f>
        <v>0</v>
      </c>
      <c r="AD434" s="35">
        <f>AD46</f>
        <v>0</v>
      </c>
      <c r="AE434" s="18">
        <f t="shared" si="2"/>
        <v>0</v>
      </c>
    </row>
    <row r="435" spans="1:31" x14ac:dyDescent="0.3">
      <c r="A435" s="217">
        <f>A47</f>
        <v>42</v>
      </c>
      <c r="B435" s="16">
        <f>B47</f>
        <v>0</v>
      </c>
      <c r="C435" s="198">
        <f>C47</f>
        <v>0</v>
      </c>
      <c r="D435" s="16">
        <f>D47</f>
        <v>0</v>
      </c>
      <c r="E435" s="16">
        <f t="shared" si="1"/>
        <v>0</v>
      </c>
      <c r="F435" s="17">
        <f>IF(F47="후원(일시22건 또는 정기8건)또는 자원봉사(8명)",10,IF(F47="후원(일시13건 또는 정기5건)또는 자원봉사(7명)",8,IF(F47="후원(일시7건 또는 정기3건)또는 자원봉사(4명)",6,IF(F47="후원(일시4건 또는 정기2건)또는 자원봉사(2명)",4,IF(F47="후원(일시1건 또는 정기1건)또는 자원봉사(1명)",2,0)))))</f>
        <v>0</v>
      </c>
      <c r="G435" s="17">
        <f>IF(G47="게시",5,0)</f>
        <v>0</v>
      </c>
      <c r="H435" s="17">
        <f>IF(H47&gt;=6,20,IF(H47=5,15,IF(H47=4,10,IF(H47=3,5,0))))</f>
        <v>0</v>
      </c>
      <c r="I435" s="17">
        <f>IF(I47&gt;=30,20,IF(I47&gt;=22,15,IF(I47&gt;=15,10,IF(I47&gt;=8,5,0))))</f>
        <v>0</v>
      </c>
      <c r="J435" s="17">
        <f>IF(J47&gt;=500,10,IF(J47&gt;=300,8,IF(J47&gt;=200,6,IF(J47&gt;=100,4,IF(J47&gt;=1,2,IF(J47=0,0))))))</f>
        <v>0</v>
      </c>
      <c r="K435" s="17">
        <f>IF(K47&gt;=40,15,IF(K47&gt;=25,12,IF(K47&gt;=15,9,IF(K47&gt;=8,6,0))))</f>
        <v>0</v>
      </c>
      <c r="L435" s="17">
        <f>IF(L47="설치",5,0)</f>
        <v>0</v>
      </c>
      <c r="M435" s="17">
        <f>IF(M47="가능",5,0)</f>
        <v>0</v>
      </c>
      <c r="N435" s="17">
        <f>IF(N47="사용",5,0)</f>
        <v>0</v>
      </c>
      <c r="O435" s="17">
        <f>IF(O47&gt;=550,10,IF(O47&gt;=400,8,IF(O47&gt;=300,6,IF(O47&gt;=200,4,IF(O47&gt;=50,2,0)))))</f>
        <v>0</v>
      </c>
      <c r="P435" s="17">
        <f>IF(P47&gt;=5000,10,IF(P47&gt;=3000,8,IF(P47&gt;=2000,6,IF(P47&gt;=1000,4,IF(P47&gt;=500,2,0)))))</f>
        <v>0</v>
      </c>
      <c r="Q435" s="17">
        <f>IF(Q47&gt;=1000,10,IF(Q47&gt;=800,8,IF(Q47&gt;=600,6,IF(Q47&gt;=400,4,IF(Q47&gt;=200,2,0)))))</f>
        <v>0</v>
      </c>
      <c r="R435" s="17">
        <f>IF(R47&gt;=5000,5,IF(R47&gt;=3000,4,IF(R47&gt;=2000,3,IF(R47&gt;=1000,2,IF(R47&gt;=500,1,0)))))</f>
        <v>0</v>
      </c>
      <c r="S435" s="17">
        <f>IF(S47&gt;=4000,5,IF(S47&gt;=2500,4,IF(S47&gt;=1000,3,IF(S47&gt;=500,2,IF(S47&gt;=300,1,0)))))</f>
        <v>0</v>
      </c>
      <c r="T435" s="17">
        <f>IF(T47&gt;=15,15,IF(T47&gt;=12,12,IF(T47&gt;=9,9,IF(T47&gt;=6,6,IF(T47&gt;=1,3,0)))))</f>
        <v>0</v>
      </c>
      <c r="U435" s="17">
        <f>IF(U47&gt;=50,15,IF(U47&gt;=20,10,IF(U47&gt;=1,5,0)))</f>
        <v>0</v>
      </c>
      <c r="V435" s="17">
        <f>IF(V47&gt;=3,15,IF(V47&gt;=2,10,IF(V47&gt;=1,5,0)))</f>
        <v>0</v>
      </c>
      <c r="W435" s="17">
        <f>IF(W47&gt;=25,10,IF(W47&gt;=20,8,IF(W47&gt;=16,6,IF(W47&gt;=11,4,IF(W47&gt;=6,2,IF(W47&gt;=1,1,0))))))</f>
        <v>0</v>
      </c>
      <c r="X435" s="17">
        <f>IF(X47="구성",15,0)</f>
        <v>0</v>
      </c>
      <c r="Y435" s="17">
        <f>IF(Y47&gt;=4,10,IF(Y47=3,8,IF(Y47=2,6,IF(Y47=1,4,0))))</f>
        <v>0</v>
      </c>
      <c r="Z435" s="35">
        <f>Z47</f>
        <v>0</v>
      </c>
      <c r="AA435" s="35">
        <f>AA47</f>
        <v>0</v>
      </c>
      <c r="AB435" s="35">
        <f>AB47</f>
        <v>0</v>
      </c>
      <c r="AC435" s="35">
        <f>AC47</f>
        <v>0</v>
      </c>
      <c r="AD435" s="35">
        <f>AD47</f>
        <v>0</v>
      </c>
      <c r="AE435" s="18">
        <f t="shared" si="2"/>
        <v>0</v>
      </c>
    </row>
    <row r="436" spans="1:31" x14ac:dyDescent="0.3">
      <c r="A436" s="217">
        <f>A48</f>
        <v>43</v>
      </c>
      <c r="B436" s="16">
        <f>B48</f>
        <v>0</v>
      </c>
      <c r="C436" s="198">
        <f>C48</f>
        <v>0</v>
      </c>
      <c r="D436" s="16">
        <f>D48</f>
        <v>0</v>
      </c>
      <c r="E436" s="16">
        <f t="shared" si="1"/>
        <v>0</v>
      </c>
      <c r="F436" s="17">
        <f>IF(F48="후원(일시22건 또는 정기8건)또는 자원봉사(8명)",10,IF(F48="후원(일시13건 또는 정기5건)또는 자원봉사(7명)",8,IF(F48="후원(일시7건 또는 정기3건)또는 자원봉사(4명)",6,IF(F48="후원(일시4건 또는 정기2건)또는 자원봉사(2명)",4,IF(F48="후원(일시1건 또는 정기1건)또는 자원봉사(1명)",2,0)))))</f>
        <v>0</v>
      </c>
      <c r="G436" s="17">
        <f>IF(G48="게시",5,0)</f>
        <v>0</v>
      </c>
      <c r="H436" s="17">
        <f>IF(H48&gt;=6,20,IF(H48=5,15,IF(H48=4,10,IF(H48=3,5,0))))</f>
        <v>0</v>
      </c>
      <c r="I436" s="17">
        <f>IF(I48&gt;=30,20,IF(I48&gt;=22,15,IF(I48&gt;=15,10,IF(I48&gt;=8,5,0))))</f>
        <v>0</v>
      </c>
      <c r="J436" s="17">
        <f>IF(J48&gt;=500,10,IF(J48&gt;=300,8,IF(J48&gt;=200,6,IF(J48&gt;=100,4,IF(J48&gt;=1,2,IF(J48=0,0))))))</f>
        <v>0</v>
      </c>
      <c r="K436" s="17">
        <f>IF(K48&gt;=40,15,IF(K48&gt;=25,12,IF(K48&gt;=15,9,IF(K48&gt;=8,6,0))))</f>
        <v>0</v>
      </c>
      <c r="L436" s="17">
        <f>IF(L48="설치",5,0)</f>
        <v>0</v>
      </c>
      <c r="M436" s="17">
        <f>IF(M48="가능",5,0)</f>
        <v>0</v>
      </c>
      <c r="N436" s="17">
        <f>IF(N48="사용",5,0)</f>
        <v>0</v>
      </c>
      <c r="O436" s="17">
        <f>IF(O48&gt;=550,10,IF(O48&gt;=400,8,IF(O48&gt;=300,6,IF(O48&gt;=200,4,IF(O48&gt;=50,2,0)))))</f>
        <v>0</v>
      </c>
      <c r="P436" s="17">
        <f>IF(P48&gt;=5000,10,IF(P48&gt;=3000,8,IF(P48&gt;=2000,6,IF(P48&gt;=1000,4,IF(P48&gt;=500,2,0)))))</f>
        <v>0</v>
      </c>
      <c r="Q436" s="17">
        <f>IF(Q48&gt;=1000,10,IF(Q48&gt;=800,8,IF(Q48&gt;=600,6,IF(Q48&gt;=400,4,IF(Q48&gt;=200,2,0)))))</f>
        <v>0</v>
      </c>
      <c r="R436" s="17">
        <f>IF(R48&gt;=5000,5,IF(R48&gt;=3000,4,IF(R48&gt;=2000,3,IF(R48&gt;=1000,2,IF(R48&gt;=500,1,0)))))</f>
        <v>0</v>
      </c>
      <c r="S436" s="17">
        <f>IF(S48&gt;=4000,5,IF(S48&gt;=2500,4,IF(S48&gt;=1000,3,IF(S48&gt;=500,2,IF(S48&gt;=300,1,0)))))</f>
        <v>0</v>
      </c>
      <c r="T436" s="17">
        <f>IF(T48&gt;=15,15,IF(T48&gt;=12,12,IF(T48&gt;=9,9,IF(T48&gt;=6,6,IF(T48&gt;=1,3,0)))))</f>
        <v>0</v>
      </c>
      <c r="U436" s="17">
        <f>IF(U48&gt;=50,15,IF(U48&gt;=20,10,IF(U48&gt;=1,5,0)))</f>
        <v>0</v>
      </c>
      <c r="V436" s="17">
        <f>IF(V48&gt;=3,15,IF(V48&gt;=2,10,IF(V48&gt;=1,5,0)))</f>
        <v>0</v>
      </c>
      <c r="W436" s="17">
        <f>IF(W48&gt;=25,10,IF(W48&gt;=20,8,IF(W48&gt;=16,6,IF(W48&gt;=11,4,IF(W48&gt;=6,2,IF(W48&gt;=1,1,0))))))</f>
        <v>0</v>
      </c>
      <c r="X436" s="17">
        <f>IF(X48="구성",15,0)</f>
        <v>0</v>
      </c>
      <c r="Y436" s="17">
        <f>IF(Y48&gt;=4,10,IF(Y48=3,8,IF(Y48=2,6,IF(Y48=1,4,0))))</f>
        <v>0</v>
      </c>
      <c r="Z436" s="35">
        <f>Z48</f>
        <v>0</v>
      </c>
      <c r="AA436" s="35">
        <f>AA48</f>
        <v>0</v>
      </c>
      <c r="AB436" s="35">
        <f>AB48</f>
        <v>0</v>
      </c>
      <c r="AC436" s="35">
        <f>AC48</f>
        <v>0</v>
      </c>
      <c r="AD436" s="35">
        <f>AD48</f>
        <v>0</v>
      </c>
      <c r="AE436" s="18">
        <f t="shared" si="2"/>
        <v>0</v>
      </c>
    </row>
    <row r="437" spans="1:31" x14ac:dyDescent="0.3">
      <c r="A437" s="217">
        <f>A49</f>
        <v>44</v>
      </c>
      <c r="B437" s="16">
        <f>B49</f>
        <v>0</v>
      </c>
      <c r="C437" s="198">
        <f>C49</f>
        <v>0</v>
      </c>
      <c r="D437" s="16">
        <f>D49</f>
        <v>0</v>
      </c>
      <c r="E437" s="16">
        <f t="shared" si="1"/>
        <v>0</v>
      </c>
      <c r="F437" s="17">
        <f>IF(F49="후원(일시22건 또는 정기8건)또는 자원봉사(8명)",10,IF(F49="후원(일시13건 또는 정기5건)또는 자원봉사(7명)",8,IF(F49="후원(일시7건 또는 정기3건)또는 자원봉사(4명)",6,IF(F49="후원(일시4건 또는 정기2건)또는 자원봉사(2명)",4,IF(F49="후원(일시1건 또는 정기1건)또는 자원봉사(1명)",2,0)))))</f>
        <v>0</v>
      </c>
      <c r="G437" s="17">
        <f>IF(G49="게시",5,0)</f>
        <v>0</v>
      </c>
      <c r="H437" s="17">
        <f>IF(H49&gt;=6,20,IF(H49=5,15,IF(H49=4,10,IF(H49=3,5,0))))</f>
        <v>0</v>
      </c>
      <c r="I437" s="17">
        <f>IF(I49&gt;=30,20,IF(I49&gt;=22,15,IF(I49&gt;=15,10,IF(I49&gt;=8,5,0))))</f>
        <v>0</v>
      </c>
      <c r="J437" s="17">
        <f>IF(J49&gt;=500,10,IF(J49&gt;=300,8,IF(J49&gt;=200,6,IF(J49&gt;=100,4,IF(J49&gt;=1,2,IF(J49=0,0))))))</f>
        <v>0</v>
      </c>
      <c r="K437" s="17">
        <f>IF(K49&gt;=40,15,IF(K49&gt;=25,12,IF(K49&gt;=15,9,IF(K49&gt;=8,6,0))))</f>
        <v>0</v>
      </c>
      <c r="L437" s="17">
        <f>IF(L49="설치",5,0)</f>
        <v>0</v>
      </c>
      <c r="M437" s="17">
        <f>IF(M49="가능",5,0)</f>
        <v>0</v>
      </c>
      <c r="N437" s="17">
        <f>IF(N49="사용",5,0)</f>
        <v>0</v>
      </c>
      <c r="O437" s="17">
        <f>IF(O49&gt;=550,10,IF(O49&gt;=400,8,IF(O49&gt;=300,6,IF(O49&gt;=200,4,IF(O49&gt;=50,2,0)))))</f>
        <v>0</v>
      </c>
      <c r="P437" s="17">
        <f>IF(P49&gt;=5000,10,IF(P49&gt;=3000,8,IF(P49&gt;=2000,6,IF(P49&gt;=1000,4,IF(P49&gt;=500,2,0)))))</f>
        <v>0</v>
      </c>
      <c r="Q437" s="17">
        <f>IF(Q49&gt;=1000,10,IF(Q49&gt;=800,8,IF(Q49&gt;=600,6,IF(Q49&gt;=400,4,IF(Q49&gt;=200,2,0)))))</f>
        <v>0</v>
      </c>
      <c r="R437" s="17">
        <f>IF(R49&gt;=5000,5,IF(R49&gt;=3000,4,IF(R49&gt;=2000,3,IF(R49&gt;=1000,2,IF(R49&gt;=500,1,0)))))</f>
        <v>0</v>
      </c>
      <c r="S437" s="17">
        <f>IF(S49&gt;=4000,5,IF(S49&gt;=2500,4,IF(S49&gt;=1000,3,IF(S49&gt;=500,2,IF(S49&gt;=300,1,0)))))</f>
        <v>0</v>
      </c>
      <c r="T437" s="17">
        <f>IF(T49&gt;=15,15,IF(T49&gt;=12,12,IF(T49&gt;=9,9,IF(T49&gt;=6,6,IF(T49&gt;=1,3,0)))))</f>
        <v>0</v>
      </c>
      <c r="U437" s="17">
        <f>IF(U49&gt;=50,15,IF(U49&gt;=20,10,IF(U49&gt;=1,5,0)))</f>
        <v>0</v>
      </c>
      <c r="V437" s="17">
        <f>IF(V49&gt;=3,15,IF(V49&gt;=2,10,IF(V49&gt;=1,5,0)))</f>
        <v>0</v>
      </c>
      <c r="W437" s="17">
        <f>IF(W49&gt;=25,10,IF(W49&gt;=20,8,IF(W49&gt;=16,6,IF(W49&gt;=11,4,IF(W49&gt;=6,2,IF(W49&gt;=1,1,0))))))</f>
        <v>0</v>
      </c>
      <c r="X437" s="17">
        <f>IF(X49="구성",15,0)</f>
        <v>0</v>
      </c>
      <c r="Y437" s="17">
        <f>IF(Y49&gt;=4,10,IF(Y49=3,8,IF(Y49=2,6,IF(Y49=1,4,0))))</f>
        <v>0</v>
      </c>
      <c r="Z437" s="35">
        <f>Z49</f>
        <v>0</v>
      </c>
      <c r="AA437" s="35">
        <f>AA49</f>
        <v>0</v>
      </c>
      <c r="AB437" s="35">
        <f>AB49</f>
        <v>0</v>
      </c>
      <c r="AC437" s="35">
        <f>AC49</f>
        <v>0</v>
      </c>
      <c r="AD437" s="35">
        <f>AD49</f>
        <v>0</v>
      </c>
      <c r="AE437" s="18">
        <f t="shared" si="2"/>
        <v>0</v>
      </c>
    </row>
    <row r="438" spans="1:31" x14ac:dyDescent="0.3">
      <c r="A438" s="217">
        <f>A50</f>
        <v>45</v>
      </c>
      <c r="B438" s="16">
        <f>B50</f>
        <v>0</v>
      </c>
      <c r="C438" s="198">
        <f>C50</f>
        <v>0</v>
      </c>
      <c r="D438" s="16">
        <f>D50</f>
        <v>0</v>
      </c>
      <c r="E438" s="16">
        <f t="shared" si="1"/>
        <v>0</v>
      </c>
      <c r="F438" s="17">
        <f>IF(F50="후원(일시22건 또는 정기8건)또는 자원봉사(8명)",10,IF(F50="후원(일시13건 또는 정기5건)또는 자원봉사(7명)",8,IF(F50="후원(일시7건 또는 정기3건)또는 자원봉사(4명)",6,IF(F50="후원(일시4건 또는 정기2건)또는 자원봉사(2명)",4,IF(F50="후원(일시1건 또는 정기1건)또는 자원봉사(1명)",2,0)))))</f>
        <v>0</v>
      </c>
      <c r="G438" s="17">
        <f>IF(G50="게시",5,0)</f>
        <v>0</v>
      </c>
      <c r="H438" s="17">
        <f>IF(H50&gt;=6,20,IF(H50=5,15,IF(H50=4,10,IF(H50=3,5,0))))</f>
        <v>0</v>
      </c>
      <c r="I438" s="17">
        <f>IF(I50&gt;=30,20,IF(I50&gt;=22,15,IF(I50&gt;=15,10,IF(I50&gt;=8,5,0))))</f>
        <v>0</v>
      </c>
      <c r="J438" s="17">
        <f>IF(J50&gt;=500,10,IF(J50&gt;=300,8,IF(J50&gt;=200,6,IF(J50&gt;=100,4,IF(J50&gt;=1,2,IF(J50=0,0))))))</f>
        <v>0</v>
      </c>
      <c r="K438" s="17">
        <f>IF(K50&gt;=40,15,IF(K50&gt;=25,12,IF(K50&gt;=15,9,IF(K50&gt;=8,6,0))))</f>
        <v>0</v>
      </c>
      <c r="L438" s="17">
        <f>IF(L50="설치",5,0)</f>
        <v>0</v>
      </c>
      <c r="M438" s="17">
        <f>IF(M50="가능",5,0)</f>
        <v>0</v>
      </c>
      <c r="N438" s="17">
        <f>IF(N50="사용",5,0)</f>
        <v>0</v>
      </c>
      <c r="O438" s="17">
        <f>IF(O50&gt;=550,10,IF(O50&gt;=400,8,IF(O50&gt;=300,6,IF(O50&gt;=200,4,IF(O50&gt;=50,2,0)))))</f>
        <v>0</v>
      </c>
      <c r="P438" s="17">
        <f>IF(P50&gt;=5000,10,IF(P50&gt;=3000,8,IF(P50&gt;=2000,6,IF(P50&gt;=1000,4,IF(P50&gt;=500,2,0)))))</f>
        <v>0</v>
      </c>
      <c r="Q438" s="17">
        <f>IF(Q50&gt;=1000,10,IF(Q50&gt;=800,8,IF(Q50&gt;=600,6,IF(Q50&gt;=400,4,IF(Q50&gt;=200,2,0)))))</f>
        <v>0</v>
      </c>
      <c r="R438" s="17">
        <f>IF(R50&gt;=5000,5,IF(R50&gt;=3000,4,IF(R50&gt;=2000,3,IF(R50&gt;=1000,2,IF(R50&gt;=500,1,0)))))</f>
        <v>0</v>
      </c>
      <c r="S438" s="17">
        <f>IF(S50&gt;=4000,5,IF(S50&gt;=2500,4,IF(S50&gt;=1000,3,IF(S50&gt;=500,2,IF(S50&gt;=300,1,0)))))</f>
        <v>0</v>
      </c>
      <c r="T438" s="17">
        <f>IF(T50&gt;=15,15,IF(T50&gt;=12,12,IF(T50&gt;=9,9,IF(T50&gt;=6,6,IF(T50&gt;=1,3,0)))))</f>
        <v>0</v>
      </c>
      <c r="U438" s="17">
        <f>IF(U50&gt;=50,15,IF(U50&gt;=20,10,IF(U50&gt;=1,5,0)))</f>
        <v>0</v>
      </c>
      <c r="V438" s="17">
        <f>IF(V50&gt;=3,15,IF(V50&gt;=2,10,IF(V50&gt;=1,5,0)))</f>
        <v>0</v>
      </c>
      <c r="W438" s="17">
        <f>IF(W50&gt;=25,10,IF(W50&gt;=20,8,IF(W50&gt;=16,6,IF(W50&gt;=11,4,IF(W50&gt;=6,2,IF(W50&gt;=1,1,0))))))</f>
        <v>0</v>
      </c>
      <c r="X438" s="17">
        <f>IF(X50="구성",15,0)</f>
        <v>0</v>
      </c>
      <c r="Y438" s="17">
        <f>IF(Y50&gt;=4,10,IF(Y50=3,8,IF(Y50=2,6,IF(Y50=1,4,0))))</f>
        <v>0</v>
      </c>
      <c r="Z438" s="35">
        <f>Z50</f>
        <v>0</v>
      </c>
      <c r="AA438" s="35">
        <f>AA50</f>
        <v>0</v>
      </c>
      <c r="AB438" s="35">
        <f>AB50</f>
        <v>0</v>
      </c>
      <c r="AC438" s="35">
        <f>AC50</f>
        <v>0</v>
      </c>
      <c r="AD438" s="35">
        <f>AD50</f>
        <v>0</v>
      </c>
      <c r="AE438" s="18">
        <f t="shared" si="2"/>
        <v>0</v>
      </c>
    </row>
    <row r="439" spans="1:31" x14ac:dyDescent="0.3">
      <c r="A439" s="217">
        <f>A51</f>
        <v>46</v>
      </c>
      <c r="B439" s="16">
        <f>B51</f>
        <v>0</v>
      </c>
      <c r="C439" s="198">
        <f>C51</f>
        <v>0</v>
      </c>
      <c r="D439" s="16">
        <f>D51</f>
        <v>0</v>
      </c>
      <c r="E439" s="16">
        <f t="shared" si="1"/>
        <v>0</v>
      </c>
      <c r="F439" s="17">
        <f>IF(F51="후원(일시22건 또는 정기8건)또는 자원봉사(8명)",10,IF(F51="후원(일시13건 또는 정기5건)또는 자원봉사(7명)",8,IF(F51="후원(일시7건 또는 정기3건)또는 자원봉사(4명)",6,IF(F51="후원(일시4건 또는 정기2건)또는 자원봉사(2명)",4,IF(F51="후원(일시1건 또는 정기1건)또는 자원봉사(1명)",2,0)))))</f>
        <v>0</v>
      </c>
      <c r="G439" s="17">
        <f>IF(G51="게시",5,0)</f>
        <v>0</v>
      </c>
      <c r="H439" s="17">
        <f>IF(H51&gt;=6,20,IF(H51=5,15,IF(H51=4,10,IF(H51=3,5,0))))</f>
        <v>0</v>
      </c>
      <c r="I439" s="17">
        <f>IF(I51&gt;=30,20,IF(I51&gt;=22,15,IF(I51&gt;=15,10,IF(I51&gt;=8,5,0))))</f>
        <v>0</v>
      </c>
      <c r="J439" s="17">
        <f>IF(J51&gt;=500,10,IF(J51&gt;=300,8,IF(J51&gt;=200,6,IF(J51&gt;=100,4,IF(J51&gt;=1,2,IF(J51=0,0))))))</f>
        <v>0</v>
      </c>
      <c r="K439" s="17">
        <f>IF(K51&gt;=40,15,IF(K51&gt;=25,12,IF(K51&gt;=15,9,IF(K51&gt;=8,6,0))))</f>
        <v>0</v>
      </c>
      <c r="L439" s="17">
        <f>IF(L51="설치",5,0)</f>
        <v>0</v>
      </c>
      <c r="M439" s="17">
        <f>IF(M51="가능",5,0)</f>
        <v>0</v>
      </c>
      <c r="N439" s="17">
        <f>IF(N51="사용",5,0)</f>
        <v>0</v>
      </c>
      <c r="O439" s="17">
        <f>IF(O51&gt;=550,10,IF(O51&gt;=400,8,IF(O51&gt;=300,6,IF(O51&gt;=200,4,IF(O51&gt;=50,2,0)))))</f>
        <v>0</v>
      </c>
      <c r="P439" s="17">
        <f>IF(P51&gt;=5000,10,IF(P51&gt;=3000,8,IF(P51&gt;=2000,6,IF(P51&gt;=1000,4,IF(P51&gt;=500,2,0)))))</f>
        <v>0</v>
      </c>
      <c r="Q439" s="17">
        <f>IF(Q51&gt;=1000,10,IF(Q51&gt;=800,8,IF(Q51&gt;=600,6,IF(Q51&gt;=400,4,IF(Q51&gt;=200,2,0)))))</f>
        <v>0</v>
      </c>
      <c r="R439" s="17">
        <f>IF(R51&gt;=5000,5,IF(R51&gt;=3000,4,IF(R51&gt;=2000,3,IF(R51&gt;=1000,2,IF(R51&gt;=500,1,0)))))</f>
        <v>0</v>
      </c>
      <c r="S439" s="17">
        <f>IF(S51&gt;=4000,5,IF(S51&gt;=2500,4,IF(S51&gt;=1000,3,IF(S51&gt;=500,2,IF(S51&gt;=300,1,0)))))</f>
        <v>0</v>
      </c>
      <c r="T439" s="17">
        <f>IF(T51&gt;=15,15,IF(T51&gt;=12,12,IF(T51&gt;=9,9,IF(T51&gt;=6,6,IF(T51&gt;=1,3,0)))))</f>
        <v>0</v>
      </c>
      <c r="U439" s="17">
        <f>IF(U51&gt;=50,15,IF(U51&gt;=20,10,IF(U51&gt;=1,5,0)))</f>
        <v>0</v>
      </c>
      <c r="V439" s="17">
        <f>IF(V51&gt;=3,15,IF(V51&gt;=2,10,IF(V51&gt;=1,5,0)))</f>
        <v>0</v>
      </c>
      <c r="W439" s="17">
        <f>IF(W51&gt;=25,10,IF(W51&gt;=20,8,IF(W51&gt;=16,6,IF(W51&gt;=11,4,IF(W51&gt;=6,2,IF(W51&gt;=1,1,0))))))</f>
        <v>0</v>
      </c>
      <c r="X439" s="17">
        <f>IF(X51="구성",15,0)</f>
        <v>0</v>
      </c>
      <c r="Y439" s="17">
        <f>IF(Y51&gt;=4,10,IF(Y51=3,8,IF(Y51=2,6,IF(Y51=1,4,0))))</f>
        <v>0</v>
      </c>
      <c r="Z439" s="35">
        <f>Z51</f>
        <v>0</v>
      </c>
      <c r="AA439" s="35">
        <f>AA51</f>
        <v>0</v>
      </c>
      <c r="AB439" s="35">
        <f>AB51</f>
        <v>0</v>
      </c>
      <c r="AC439" s="35">
        <f>AC51</f>
        <v>0</v>
      </c>
      <c r="AD439" s="35">
        <f>AD51</f>
        <v>0</v>
      </c>
      <c r="AE439" s="18">
        <f t="shared" si="2"/>
        <v>0</v>
      </c>
    </row>
    <row r="440" spans="1:31" x14ac:dyDescent="0.3">
      <c r="A440" s="217">
        <f>A52</f>
        <v>47</v>
      </c>
      <c r="B440" s="16">
        <f>B52</f>
        <v>0</v>
      </c>
      <c r="C440" s="198">
        <f>C52</f>
        <v>0</v>
      </c>
      <c r="D440" s="16">
        <f>D52</f>
        <v>0</v>
      </c>
      <c r="E440" s="16">
        <f t="shared" si="1"/>
        <v>0</v>
      </c>
      <c r="F440" s="17">
        <f>IF(F52="후원(일시22건 또는 정기8건)또는 자원봉사(8명)",10,IF(F52="후원(일시13건 또는 정기5건)또는 자원봉사(7명)",8,IF(F52="후원(일시7건 또는 정기3건)또는 자원봉사(4명)",6,IF(F52="후원(일시4건 또는 정기2건)또는 자원봉사(2명)",4,IF(F52="후원(일시1건 또는 정기1건)또는 자원봉사(1명)",2,0)))))</f>
        <v>0</v>
      </c>
      <c r="G440" s="17">
        <f>IF(G52="게시",5,0)</f>
        <v>0</v>
      </c>
      <c r="H440" s="17">
        <f>IF(H52&gt;=6,20,IF(H52=5,15,IF(H52=4,10,IF(H52=3,5,0))))</f>
        <v>0</v>
      </c>
      <c r="I440" s="17">
        <f>IF(I52&gt;=30,20,IF(I52&gt;=22,15,IF(I52&gt;=15,10,IF(I52&gt;=8,5,0))))</f>
        <v>0</v>
      </c>
      <c r="J440" s="17">
        <f>IF(J52&gt;=500,10,IF(J52&gt;=300,8,IF(J52&gt;=200,6,IF(J52&gt;=100,4,IF(J52&gt;=1,2,IF(J52=0,0))))))</f>
        <v>0</v>
      </c>
      <c r="K440" s="17">
        <f>IF(K52&gt;=40,15,IF(K52&gt;=25,12,IF(K52&gt;=15,9,IF(K52&gt;=8,6,0))))</f>
        <v>0</v>
      </c>
      <c r="L440" s="17">
        <f>IF(L52="설치",5,0)</f>
        <v>0</v>
      </c>
      <c r="M440" s="17">
        <f>IF(M52="가능",5,0)</f>
        <v>0</v>
      </c>
      <c r="N440" s="17">
        <f>IF(N52="사용",5,0)</f>
        <v>0</v>
      </c>
      <c r="O440" s="17">
        <f>IF(O52&gt;=550,10,IF(O52&gt;=400,8,IF(O52&gt;=300,6,IF(O52&gt;=200,4,IF(O52&gt;=50,2,0)))))</f>
        <v>0</v>
      </c>
      <c r="P440" s="17">
        <f>IF(P52&gt;=5000,10,IF(P52&gt;=3000,8,IF(P52&gt;=2000,6,IF(P52&gt;=1000,4,IF(P52&gt;=500,2,0)))))</f>
        <v>0</v>
      </c>
      <c r="Q440" s="17">
        <f>IF(Q52&gt;=1000,10,IF(Q52&gt;=800,8,IF(Q52&gt;=600,6,IF(Q52&gt;=400,4,IF(Q52&gt;=200,2,0)))))</f>
        <v>0</v>
      </c>
      <c r="R440" s="17">
        <f>IF(R52&gt;=5000,5,IF(R52&gt;=3000,4,IF(R52&gt;=2000,3,IF(R52&gt;=1000,2,IF(R52&gt;=500,1,0)))))</f>
        <v>0</v>
      </c>
      <c r="S440" s="17">
        <f>IF(S52&gt;=4000,5,IF(S52&gt;=2500,4,IF(S52&gt;=1000,3,IF(S52&gt;=500,2,IF(S52&gt;=300,1,0)))))</f>
        <v>0</v>
      </c>
      <c r="T440" s="17">
        <f>IF(T52&gt;=15,15,IF(T52&gt;=12,12,IF(T52&gt;=9,9,IF(T52&gt;=6,6,IF(T52&gt;=1,3,0)))))</f>
        <v>0</v>
      </c>
      <c r="U440" s="17">
        <f>IF(U52&gt;=50,15,IF(U52&gt;=20,10,IF(U52&gt;=1,5,0)))</f>
        <v>0</v>
      </c>
      <c r="V440" s="17">
        <f>IF(V52&gt;=3,15,IF(V52&gt;=2,10,IF(V52&gt;=1,5,0)))</f>
        <v>0</v>
      </c>
      <c r="W440" s="17">
        <f>IF(W52&gt;=25,10,IF(W52&gt;=20,8,IF(W52&gt;=16,6,IF(W52&gt;=11,4,IF(W52&gt;=6,2,IF(W52&gt;=1,1,0))))))</f>
        <v>0</v>
      </c>
      <c r="X440" s="17">
        <f>IF(X52="구성",15,0)</f>
        <v>0</v>
      </c>
      <c r="Y440" s="17">
        <f>IF(Y52&gt;=4,10,IF(Y52=3,8,IF(Y52=2,6,IF(Y52=1,4,0))))</f>
        <v>0</v>
      </c>
      <c r="Z440" s="35">
        <f>Z52</f>
        <v>0</v>
      </c>
      <c r="AA440" s="35">
        <f>AA52</f>
        <v>0</v>
      </c>
      <c r="AB440" s="35">
        <f>AB52</f>
        <v>0</v>
      </c>
      <c r="AC440" s="35">
        <f>AC52</f>
        <v>0</v>
      </c>
      <c r="AD440" s="35">
        <f>AD52</f>
        <v>0</v>
      </c>
      <c r="AE440" s="18">
        <f t="shared" si="2"/>
        <v>0</v>
      </c>
    </row>
    <row r="441" spans="1:31" x14ac:dyDescent="0.3">
      <c r="A441" s="217">
        <f>A53</f>
        <v>48</v>
      </c>
      <c r="B441" s="16">
        <f>B53</f>
        <v>0</v>
      </c>
      <c r="C441" s="198">
        <f>C53</f>
        <v>0</v>
      </c>
      <c r="D441" s="16">
        <f>D53</f>
        <v>0</v>
      </c>
      <c r="E441" s="16">
        <f t="shared" si="1"/>
        <v>0</v>
      </c>
      <c r="F441" s="17">
        <f>IF(F53="후원(일시22건 또는 정기8건)또는 자원봉사(8명)",10,IF(F53="후원(일시13건 또는 정기5건)또는 자원봉사(7명)",8,IF(F53="후원(일시7건 또는 정기3건)또는 자원봉사(4명)",6,IF(F53="후원(일시4건 또는 정기2건)또는 자원봉사(2명)",4,IF(F53="후원(일시1건 또는 정기1건)또는 자원봉사(1명)",2,0)))))</f>
        <v>0</v>
      </c>
      <c r="G441" s="17">
        <f>IF(G53="게시",5,0)</f>
        <v>0</v>
      </c>
      <c r="H441" s="17">
        <f>IF(H53&gt;=6,20,IF(H53=5,15,IF(H53=4,10,IF(H53=3,5,0))))</f>
        <v>0</v>
      </c>
      <c r="I441" s="17">
        <f>IF(I53&gt;=30,20,IF(I53&gt;=22,15,IF(I53&gt;=15,10,IF(I53&gt;=8,5,0))))</f>
        <v>0</v>
      </c>
      <c r="J441" s="17">
        <f>IF(J53&gt;=500,10,IF(J53&gt;=300,8,IF(J53&gt;=200,6,IF(J53&gt;=100,4,IF(J53&gt;=1,2,IF(J53=0,0))))))</f>
        <v>0</v>
      </c>
      <c r="K441" s="17">
        <f>IF(K53&gt;=40,15,IF(K53&gt;=25,12,IF(K53&gt;=15,9,IF(K53&gt;=8,6,0))))</f>
        <v>0</v>
      </c>
      <c r="L441" s="17">
        <f>IF(L53="설치",5,0)</f>
        <v>0</v>
      </c>
      <c r="M441" s="17">
        <f>IF(M53="가능",5,0)</f>
        <v>0</v>
      </c>
      <c r="N441" s="17">
        <f>IF(N53="사용",5,0)</f>
        <v>0</v>
      </c>
      <c r="O441" s="17">
        <f>IF(O53&gt;=550,10,IF(O53&gt;=400,8,IF(O53&gt;=300,6,IF(O53&gt;=200,4,IF(O53&gt;=50,2,0)))))</f>
        <v>0</v>
      </c>
      <c r="P441" s="17">
        <f>IF(P53&gt;=5000,10,IF(P53&gt;=3000,8,IF(P53&gt;=2000,6,IF(P53&gt;=1000,4,IF(P53&gt;=500,2,0)))))</f>
        <v>0</v>
      </c>
      <c r="Q441" s="17">
        <f>IF(Q53&gt;=1000,10,IF(Q53&gt;=800,8,IF(Q53&gt;=600,6,IF(Q53&gt;=400,4,IF(Q53&gt;=200,2,0)))))</f>
        <v>0</v>
      </c>
      <c r="R441" s="17">
        <f>IF(R53&gt;=5000,5,IF(R53&gt;=3000,4,IF(R53&gt;=2000,3,IF(R53&gt;=1000,2,IF(R53&gt;=500,1,0)))))</f>
        <v>0</v>
      </c>
      <c r="S441" s="17">
        <f>IF(S53&gt;=4000,5,IF(S53&gt;=2500,4,IF(S53&gt;=1000,3,IF(S53&gt;=500,2,IF(S53&gt;=300,1,0)))))</f>
        <v>0</v>
      </c>
      <c r="T441" s="17">
        <f>IF(T53&gt;=15,15,IF(T53&gt;=12,12,IF(T53&gt;=9,9,IF(T53&gt;=6,6,IF(T53&gt;=1,3,0)))))</f>
        <v>0</v>
      </c>
      <c r="U441" s="17">
        <f>IF(U53&gt;=50,15,IF(U53&gt;=20,10,IF(U53&gt;=1,5,0)))</f>
        <v>0</v>
      </c>
      <c r="V441" s="17">
        <f>IF(V53&gt;=3,15,IF(V53&gt;=2,10,IF(V53&gt;=1,5,0)))</f>
        <v>0</v>
      </c>
      <c r="W441" s="17">
        <f>IF(W53&gt;=25,10,IF(W53&gt;=20,8,IF(W53&gt;=16,6,IF(W53&gt;=11,4,IF(W53&gt;=6,2,IF(W53&gt;=1,1,0))))))</f>
        <v>0</v>
      </c>
      <c r="X441" s="17">
        <f>IF(X53="구성",15,0)</f>
        <v>0</v>
      </c>
      <c r="Y441" s="17">
        <f>IF(Y53&gt;=4,10,IF(Y53=3,8,IF(Y53=2,6,IF(Y53=1,4,0))))</f>
        <v>0</v>
      </c>
      <c r="Z441" s="35">
        <f>Z53</f>
        <v>0</v>
      </c>
      <c r="AA441" s="35">
        <f>AA53</f>
        <v>0</v>
      </c>
      <c r="AB441" s="35">
        <f>AB53</f>
        <v>0</v>
      </c>
      <c r="AC441" s="35">
        <f>AC53</f>
        <v>0</v>
      </c>
      <c r="AD441" s="35">
        <f>AD53</f>
        <v>0</v>
      </c>
      <c r="AE441" s="18">
        <f t="shared" si="2"/>
        <v>0</v>
      </c>
    </row>
    <row r="442" spans="1:31" x14ac:dyDescent="0.3">
      <c r="A442" s="217">
        <f>A54</f>
        <v>49</v>
      </c>
      <c r="B442" s="16">
        <f>B54</f>
        <v>0</v>
      </c>
      <c r="C442" s="198">
        <f>C54</f>
        <v>0</v>
      </c>
      <c r="D442" s="16">
        <f>D54</f>
        <v>0</v>
      </c>
      <c r="E442" s="16">
        <f t="shared" si="1"/>
        <v>0</v>
      </c>
      <c r="F442" s="17">
        <f>IF(F54="후원(일시22건 또는 정기8건)또는 자원봉사(8명)",10,IF(F54="후원(일시13건 또는 정기5건)또는 자원봉사(7명)",8,IF(F54="후원(일시7건 또는 정기3건)또는 자원봉사(4명)",6,IF(F54="후원(일시4건 또는 정기2건)또는 자원봉사(2명)",4,IF(F54="후원(일시1건 또는 정기1건)또는 자원봉사(1명)",2,0)))))</f>
        <v>0</v>
      </c>
      <c r="G442" s="17">
        <f>IF(G54="게시",5,0)</f>
        <v>0</v>
      </c>
      <c r="H442" s="17">
        <f>IF(H54&gt;=6,20,IF(H54=5,15,IF(H54=4,10,IF(H54=3,5,0))))</f>
        <v>0</v>
      </c>
      <c r="I442" s="17">
        <f>IF(I54&gt;=30,20,IF(I54&gt;=22,15,IF(I54&gt;=15,10,IF(I54&gt;=8,5,0))))</f>
        <v>0</v>
      </c>
      <c r="J442" s="17">
        <f>IF(J54&gt;=500,10,IF(J54&gt;=300,8,IF(J54&gt;=200,6,IF(J54&gt;=100,4,IF(J54&gt;=1,2,IF(J54=0,0))))))</f>
        <v>0</v>
      </c>
      <c r="K442" s="17">
        <f>IF(K54&gt;=40,15,IF(K54&gt;=25,12,IF(K54&gt;=15,9,IF(K54&gt;=8,6,0))))</f>
        <v>0</v>
      </c>
      <c r="L442" s="17">
        <f>IF(L54="설치",5,0)</f>
        <v>0</v>
      </c>
      <c r="M442" s="17">
        <f>IF(M54="가능",5,0)</f>
        <v>0</v>
      </c>
      <c r="N442" s="17">
        <f>IF(N54="사용",5,0)</f>
        <v>0</v>
      </c>
      <c r="O442" s="17">
        <f>IF(O54&gt;=550,10,IF(O54&gt;=400,8,IF(O54&gt;=300,6,IF(O54&gt;=200,4,IF(O54&gt;=50,2,0)))))</f>
        <v>0</v>
      </c>
      <c r="P442" s="17">
        <f>IF(P54&gt;=5000,10,IF(P54&gt;=3000,8,IF(P54&gt;=2000,6,IF(P54&gt;=1000,4,IF(P54&gt;=500,2,0)))))</f>
        <v>0</v>
      </c>
      <c r="Q442" s="17">
        <f>IF(Q54&gt;=1000,10,IF(Q54&gt;=800,8,IF(Q54&gt;=600,6,IF(Q54&gt;=400,4,IF(Q54&gt;=200,2,0)))))</f>
        <v>0</v>
      </c>
      <c r="R442" s="17">
        <f>IF(R54&gt;=5000,5,IF(R54&gt;=3000,4,IF(R54&gt;=2000,3,IF(R54&gt;=1000,2,IF(R54&gt;=500,1,0)))))</f>
        <v>0</v>
      </c>
      <c r="S442" s="17">
        <f>IF(S54&gt;=4000,5,IF(S54&gt;=2500,4,IF(S54&gt;=1000,3,IF(S54&gt;=500,2,IF(S54&gt;=300,1,0)))))</f>
        <v>0</v>
      </c>
      <c r="T442" s="17">
        <f>IF(T54&gt;=15,15,IF(T54&gt;=12,12,IF(T54&gt;=9,9,IF(T54&gt;=6,6,IF(T54&gt;=1,3,0)))))</f>
        <v>0</v>
      </c>
      <c r="U442" s="17">
        <f>IF(U54&gt;=50,15,IF(U54&gt;=20,10,IF(U54&gt;=1,5,0)))</f>
        <v>0</v>
      </c>
      <c r="V442" s="17">
        <f>IF(V54&gt;=3,15,IF(V54&gt;=2,10,IF(V54&gt;=1,5,0)))</f>
        <v>0</v>
      </c>
      <c r="W442" s="17">
        <f>IF(W54&gt;=25,10,IF(W54&gt;=20,8,IF(W54&gt;=16,6,IF(W54&gt;=11,4,IF(W54&gt;=6,2,IF(W54&gt;=1,1,0))))))</f>
        <v>0</v>
      </c>
      <c r="X442" s="17">
        <f>IF(X54="구성",15,0)</f>
        <v>0</v>
      </c>
      <c r="Y442" s="17">
        <f>IF(Y54&gt;=4,10,IF(Y54=3,8,IF(Y54=2,6,IF(Y54=1,4,0))))</f>
        <v>0</v>
      </c>
      <c r="Z442" s="35">
        <f>Z54</f>
        <v>0</v>
      </c>
      <c r="AA442" s="35">
        <f>AA54</f>
        <v>0</v>
      </c>
      <c r="AB442" s="35">
        <f>AB54</f>
        <v>0</v>
      </c>
      <c r="AC442" s="35">
        <f>AC54</f>
        <v>0</v>
      </c>
      <c r="AD442" s="35">
        <f>AD54</f>
        <v>0</v>
      </c>
      <c r="AE442" s="18">
        <f t="shared" si="2"/>
        <v>0</v>
      </c>
    </row>
    <row r="443" spans="1:31" x14ac:dyDescent="0.3">
      <c r="A443" s="217">
        <f>A55</f>
        <v>50</v>
      </c>
      <c r="B443" s="16">
        <f>B55</f>
        <v>0</v>
      </c>
      <c r="C443" s="198">
        <f>C55</f>
        <v>0</v>
      </c>
      <c r="D443" s="16">
        <f>D55</f>
        <v>0</v>
      </c>
      <c r="E443" s="16">
        <f t="shared" si="1"/>
        <v>0</v>
      </c>
      <c r="F443" s="17">
        <f>IF(F55="후원(일시22건 또는 정기8건)또는 자원봉사(8명)",10,IF(F55="후원(일시13건 또는 정기5건)또는 자원봉사(7명)",8,IF(F55="후원(일시7건 또는 정기3건)또는 자원봉사(4명)",6,IF(F55="후원(일시4건 또는 정기2건)또는 자원봉사(2명)",4,IF(F55="후원(일시1건 또는 정기1건)또는 자원봉사(1명)",2,0)))))</f>
        <v>0</v>
      </c>
      <c r="G443" s="17">
        <f>IF(G55="게시",5,0)</f>
        <v>0</v>
      </c>
      <c r="H443" s="17">
        <f>IF(H55&gt;=6,20,IF(H55=5,15,IF(H55=4,10,IF(H55=3,5,0))))</f>
        <v>0</v>
      </c>
      <c r="I443" s="17">
        <f>IF(I55&gt;=30,20,IF(I55&gt;=22,15,IF(I55&gt;=15,10,IF(I55&gt;=8,5,0))))</f>
        <v>0</v>
      </c>
      <c r="J443" s="17">
        <f>IF(J55&gt;=500,10,IF(J55&gt;=300,8,IF(J55&gt;=200,6,IF(J55&gt;=100,4,IF(J55&gt;=1,2,IF(J55=0,0))))))</f>
        <v>0</v>
      </c>
      <c r="K443" s="17">
        <f>IF(K55&gt;=40,15,IF(K55&gt;=25,12,IF(K55&gt;=15,9,IF(K55&gt;=8,6,0))))</f>
        <v>0</v>
      </c>
      <c r="L443" s="17">
        <f>IF(L55="설치",5,0)</f>
        <v>0</v>
      </c>
      <c r="M443" s="17">
        <f>IF(M55="가능",5,0)</f>
        <v>0</v>
      </c>
      <c r="N443" s="17">
        <f>IF(N55="사용",5,0)</f>
        <v>0</v>
      </c>
      <c r="O443" s="17">
        <f>IF(O55&gt;=550,10,IF(O55&gt;=400,8,IF(O55&gt;=300,6,IF(O55&gt;=200,4,IF(O55&gt;=50,2,0)))))</f>
        <v>0</v>
      </c>
      <c r="P443" s="17">
        <f>IF(P55&gt;=5000,10,IF(P55&gt;=3000,8,IF(P55&gt;=2000,6,IF(P55&gt;=1000,4,IF(P55&gt;=500,2,0)))))</f>
        <v>0</v>
      </c>
      <c r="Q443" s="17">
        <f>IF(Q55&gt;=1000,10,IF(Q55&gt;=800,8,IF(Q55&gt;=600,6,IF(Q55&gt;=400,4,IF(Q55&gt;=200,2,0)))))</f>
        <v>0</v>
      </c>
      <c r="R443" s="17">
        <f>IF(R55&gt;=5000,5,IF(R55&gt;=3000,4,IF(R55&gt;=2000,3,IF(R55&gt;=1000,2,IF(R55&gt;=500,1,0)))))</f>
        <v>0</v>
      </c>
      <c r="S443" s="17">
        <f>IF(S55&gt;=4000,5,IF(S55&gt;=2500,4,IF(S55&gt;=1000,3,IF(S55&gt;=500,2,IF(S55&gt;=300,1,0)))))</f>
        <v>0</v>
      </c>
      <c r="T443" s="17">
        <f>IF(T55&gt;=15,15,IF(T55&gt;=12,12,IF(T55&gt;=9,9,IF(T55&gt;=6,6,IF(T55&gt;=1,3,0)))))</f>
        <v>0</v>
      </c>
      <c r="U443" s="17">
        <f>IF(U55&gt;=50,15,IF(U55&gt;=20,10,IF(U55&gt;=1,5,0)))</f>
        <v>0</v>
      </c>
      <c r="V443" s="17">
        <f>IF(V55&gt;=3,15,IF(V55&gt;=2,10,IF(V55&gt;=1,5,0)))</f>
        <v>0</v>
      </c>
      <c r="W443" s="17">
        <f>IF(W55&gt;=25,10,IF(W55&gt;=20,8,IF(W55&gt;=16,6,IF(W55&gt;=11,4,IF(W55&gt;=6,2,IF(W55&gt;=1,1,0))))))</f>
        <v>0</v>
      </c>
      <c r="X443" s="17">
        <f>IF(X55="구성",15,0)</f>
        <v>0</v>
      </c>
      <c r="Y443" s="17">
        <f>IF(Y55&gt;=4,10,IF(Y55=3,8,IF(Y55=2,6,IF(Y55=1,4,0))))</f>
        <v>0</v>
      </c>
      <c r="Z443" s="35">
        <f>Z55</f>
        <v>0</v>
      </c>
      <c r="AA443" s="35">
        <f>AA55</f>
        <v>0</v>
      </c>
      <c r="AB443" s="35">
        <f>AB55</f>
        <v>0</v>
      </c>
      <c r="AC443" s="35">
        <f>AC55</f>
        <v>0</v>
      </c>
      <c r="AD443" s="35">
        <f>AD55</f>
        <v>0</v>
      </c>
      <c r="AE443" s="18">
        <f t="shared" si="2"/>
        <v>0</v>
      </c>
    </row>
    <row r="444" spans="1:31" x14ac:dyDescent="0.3">
      <c r="A444" s="217">
        <f>A56</f>
        <v>51</v>
      </c>
      <c r="B444" s="16">
        <f>B56</f>
        <v>0</v>
      </c>
      <c r="C444" s="198">
        <f>C56</f>
        <v>0</v>
      </c>
      <c r="D444" s="16">
        <f>D56</f>
        <v>0</v>
      </c>
      <c r="E444" s="16">
        <f t="shared" si="1"/>
        <v>0</v>
      </c>
      <c r="F444" s="17">
        <f>IF(F56="후원(일시22건 또는 정기8건)또는 자원봉사(8명)",10,IF(F56="후원(일시13건 또는 정기5건)또는 자원봉사(7명)",8,IF(F56="후원(일시7건 또는 정기3건)또는 자원봉사(4명)",6,IF(F56="후원(일시4건 또는 정기2건)또는 자원봉사(2명)",4,IF(F56="후원(일시1건 또는 정기1건)또는 자원봉사(1명)",2,0)))))</f>
        <v>0</v>
      </c>
      <c r="G444" s="17">
        <f>IF(G56="게시",5,0)</f>
        <v>0</v>
      </c>
      <c r="H444" s="17">
        <f>IF(H56&gt;=6,20,IF(H56=5,15,IF(H56=4,10,IF(H56=3,5,0))))</f>
        <v>0</v>
      </c>
      <c r="I444" s="17">
        <f>IF(I56&gt;=30,20,IF(I56&gt;=22,15,IF(I56&gt;=15,10,IF(I56&gt;=8,5,0))))</f>
        <v>0</v>
      </c>
      <c r="J444" s="17">
        <f>IF(J56&gt;=500,10,IF(J56&gt;=300,8,IF(J56&gt;=200,6,IF(J56&gt;=100,4,IF(J56&gt;=1,2,IF(J56=0,0))))))</f>
        <v>0</v>
      </c>
      <c r="K444" s="17">
        <f>IF(K56&gt;=40,15,IF(K56&gt;=25,12,IF(K56&gt;=15,9,IF(K56&gt;=8,6,0))))</f>
        <v>0</v>
      </c>
      <c r="L444" s="17">
        <f>IF(L56="설치",5,0)</f>
        <v>0</v>
      </c>
      <c r="M444" s="17">
        <f>IF(M56="가능",5,0)</f>
        <v>0</v>
      </c>
      <c r="N444" s="17">
        <f>IF(N56="사용",5,0)</f>
        <v>0</v>
      </c>
      <c r="O444" s="17">
        <f>IF(O56&gt;=550,10,IF(O56&gt;=400,8,IF(O56&gt;=300,6,IF(O56&gt;=200,4,IF(O56&gt;=50,2,0)))))</f>
        <v>0</v>
      </c>
      <c r="P444" s="17">
        <f>IF(P56&gt;=5000,10,IF(P56&gt;=3000,8,IF(P56&gt;=2000,6,IF(P56&gt;=1000,4,IF(P56&gt;=500,2,0)))))</f>
        <v>0</v>
      </c>
      <c r="Q444" s="17">
        <f>IF(Q56&gt;=1000,10,IF(Q56&gt;=800,8,IF(Q56&gt;=600,6,IF(Q56&gt;=400,4,IF(Q56&gt;=200,2,0)))))</f>
        <v>0</v>
      </c>
      <c r="R444" s="17">
        <f>IF(R56&gt;=5000,5,IF(R56&gt;=3000,4,IF(R56&gt;=2000,3,IF(R56&gt;=1000,2,IF(R56&gt;=500,1,0)))))</f>
        <v>0</v>
      </c>
      <c r="S444" s="17">
        <f>IF(S56&gt;=4000,5,IF(S56&gt;=2500,4,IF(S56&gt;=1000,3,IF(S56&gt;=500,2,IF(S56&gt;=300,1,0)))))</f>
        <v>0</v>
      </c>
      <c r="T444" s="17">
        <f>IF(T56&gt;=15,15,IF(T56&gt;=12,12,IF(T56&gt;=9,9,IF(T56&gt;=6,6,IF(T56&gt;=1,3,0)))))</f>
        <v>0</v>
      </c>
      <c r="U444" s="17">
        <f>IF(U56&gt;=50,15,IF(U56&gt;=20,10,IF(U56&gt;=1,5,0)))</f>
        <v>0</v>
      </c>
      <c r="V444" s="17">
        <f>IF(V56&gt;=3,15,IF(V56&gt;=2,10,IF(V56&gt;=1,5,0)))</f>
        <v>0</v>
      </c>
      <c r="W444" s="17">
        <f>IF(W56&gt;=25,10,IF(W56&gt;=20,8,IF(W56&gt;=16,6,IF(W56&gt;=11,4,IF(W56&gt;=6,2,IF(W56&gt;=1,1,0))))))</f>
        <v>0</v>
      </c>
      <c r="X444" s="17">
        <f>IF(X56="구성",15,0)</f>
        <v>0</v>
      </c>
      <c r="Y444" s="17">
        <f>IF(Y56&gt;=4,10,IF(Y56=3,8,IF(Y56=2,6,IF(Y56=1,4,0))))</f>
        <v>0</v>
      </c>
      <c r="Z444" s="35">
        <f>Z56</f>
        <v>0</v>
      </c>
      <c r="AA444" s="35">
        <f>AA56</f>
        <v>0</v>
      </c>
      <c r="AB444" s="35">
        <f>AB56</f>
        <v>0</v>
      </c>
      <c r="AC444" s="35">
        <f>AC56</f>
        <v>0</v>
      </c>
      <c r="AD444" s="35">
        <f>AD56</f>
        <v>0</v>
      </c>
      <c r="AE444" s="18">
        <f t="shared" si="2"/>
        <v>0</v>
      </c>
    </row>
    <row r="445" spans="1:31" x14ac:dyDescent="0.3">
      <c r="A445" s="217">
        <f>A57</f>
        <v>52</v>
      </c>
      <c r="B445" s="16">
        <f>B57</f>
        <v>0</v>
      </c>
      <c r="C445" s="198">
        <f>C57</f>
        <v>0</v>
      </c>
      <c r="D445" s="16">
        <f>D57</f>
        <v>0</v>
      </c>
      <c r="E445" s="16">
        <f t="shared" si="1"/>
        <v>0</v>
      </c>
      <c r="F445" s="17">
        <f>IF(F57="후원(일시22건 또는 정기8건)또는 자원봉사(8명)",10,IF(F57="후원(일시13건 또는 정기5건)또는 자원봉사(7명)",8,IF(F57="후원(일시7건 또는 정기3건)또는 자원봉사(4명)",6,IF(F57="후원(일시4건 또는 정기2건)또는 자원봉사(2명)",4,IF(F57="후원(일시1건 또는 정기1건)또는 자원봉사(1명)",2,0)))))</f>
        <v>0</v>
      </c>
      <c r="G445" s="17">
        <f>IF(G57="게시",5,0)</f>
        <v>0</v>
      </c>
      <c r="H445" s="17">
        <f>IF(H57&gt;=6,20,IF(H57=5,15,IF(H57=4,10,IF(H57=3,5,0))))</f>
        <v>0</v>
      </c>
      <c r="I445" s="17">
        <f>IF(I57&gt;=30,20,IF(I57&gt;=22,15,IF(I57&gt;=15,10,IF(I57&gt;=8,5,0))))</f>
        <v>0</v>
      </c>
      <c r="J445" s="17">
        <f>IF(J57&gt;=500,10,IF(J57&gt;=300,8,IF(J57&gt;=200,6,IF(J57&gt;=100,4,IF(J57&gt;=1,2,IF(J57=0,0))))))</f>
        <v>0</v>
      </c>
      <c r="K445" s="17">
        <f>IF(K57&gt;=40,15,IF(K57&gt;=25,12,IF(K57&gt;=15,9,IF(K57&gt;=8,6,0))))</f>
        <v>0</v>
      </c>
      <c r="L445" s="17">
        <f>IF(L57="설치",5,0)</f>
        <v>0</v>
      </c>
      <c r="M445" s="17">
        <f>IF(M57="가능",5,0)</f>
        <v>0</v>
      </c>
      <c r="N445" s="17">
        <f>IF(N57="사용",5,0)</f>
        <v>0</v>
      </c>
      <c r="O445" s="17">
        <f>IF(O57&gt;=550,10,IF(O57&gt;=400,8,IF(O57&gt;=300,6,IF(O57&gt;=200,4,IF(O57&gt;=50,2,0)))))</f>
        <v>0</v>
      </c>
      <c r="P445" s="17">
        <f>IF(P57&gt;=5000,10,IF(P57&gt;=3000,8,IF(P57&gt;=2000,6,IF(P57&gt;=1000,4,IF(P57&gt;=500,2,0)))))</f>
        <v>0</v>
      </c>
      <c r="Q445" s="17">
        <f>IF(Q57&gt;=1000,10,IF(Q57&gt;=800,8,IF(Q57&gt;=600,6,IF(Q57&gt;=400,4,IF(Q57&gt;=200,2,0)))))</f>
        <v>0</v>
      </c>
      <c r="R445" s="17">
        <f>IF(R57&gt;=5000,5,IF(R57&gt;=3000,4,IF(R57&gt;=2000,3,IF(R57&gt;=1000,2,IF(R57&gt;=500,1,0)))))</f>
        <v>0</v>
      </c>
      <c r="S445" s="17">
        <f>IF(S57&gt;=4000,5,IF(S57&gt;=2500,4,IF(S57&gt;=1000,3,IF(S57&gt;=500,2,IF(S57&gt;=300,1,0)))))</f>
        <v>0</v>
      </c>
      <c r="T445" s="17">
        <f>IF(T57&gt;=15,15,IF(T57&gt;=12,12,IF(T57&gt;=9,9,IF(T57&gt;=6,6,IF(T57&gt;=1,3,0)))))</f>
        <v>0</v>
      </c>
      <c r="U445" s="17">
        <f>IF(U57&gt;=50,15,IF(U57&gt;=20,10,IF(U57&gt;=1,5,0)))</f>
        <v>0</v>
      </c>
      <c r="V445" s="17">
        <f>IF(V57&gt;=3,15,IF(V57&gt;=2,10,IF(V57&gt;=1,5,0)))</f>
        <v>0</v>
      </c>
      <c r="W445" s="17">
        <f>IF(W57&gt;=25,10,IF(W57&gt;=20,8,IF(W57&gt;=16,6,IF(W57&gt;=11,4,IF(W57&gt;=6,2,IF(W57&gt;=1,1,0))))))</f>
        <v>0</v>
      </c>
      <c r="X445" s="17">
        <f>IF(X57="구성",15,0)</f>
        <v>0</v>
      </c>
      <c r="Y445" s="17">
        <f>IF(Y57&gt;=4,10,IF(Y57=3,8,IF(Y57=2,6,IF(Y57=1,4,0))))</f>
        <v>0</v>
      </c>
      <c r="Z445" s="35">
        <f>Z57</f>
        <v>0</v>
      </c>
      <c r="AA445" s="35">
        <f>AA57</f>
        <v>0</v>
      </c>
      <c r="AB445" s="35">
        <f>AB57</f>
        <v>0</v>
      </c>
      <c r="AC445" s="35">
        <f>AC57</f>
        <v>0</v>
      </c>
      <c r="AD445" s="35">
        <f>AD57</f>
        <v>0</v>
      </c>
      <c r="AE445" s="18">
        <f t="shared" si="2"/>
        <v>0</v>
      </c>
    </row>
    <row r="446" spans="1:31" x14ac:dyDescent="0.3">
      <c r="A446" s="217">
        <f>A58</f>
        <v>53</v>
      </c>
      <c r="B446" s="16">
        <f>B58</f>
        <v>0</v>
      </c>
      <c r="C446" s="198">
        <f>C58</f>
        <v>0</v>
      </c>
      <c r="D446" s="16">
        <f>D58</f>
        <v>0</v>
      </c>
      <c r="E446" s="16">
        <f t="shared" si="1"/>
        <v>0</v>
      </c>
      <c r="F446" s="17">
        <f>IF(F58="후원(일시22건 또는 정기8건)또는 자원봉사(8명)",10,IF(F58="후원(일시13건 또는 정기5건)또는 자원봉사(7명)",8,IF(F58="후원(일시7건 또는 정기3건)또는 자원봉사(4명)",6,IF(F58="후원(일시4건 또는 정기2건)또는 자원봉사(2명)",4,IF(F58="후원(일시1건 또는 정기1건)또는 자원봉사(1명)",2,0)))))</f>
        <v>0</v>
      </c>
      <c r="G446" s="17">
        <f>IF(G58="게시",5,0)</f>
        <v>0</v>
      </c>
      <c r="H446" s="17">
        <f>IF(H58&gt;=6,20,IF(H58=5,15,IF(H58=4,10,IF(H58=3,5,0))))</f>
        <v>0</v>
      </c>
      <c r="I446" s="17">
        <f>IF(I58&gt;=30,20,IF(I58&gt;=22,15,IF(I58&gt;=15,10,IF(I58&gt;=8,5,0))))</f>
        <v>0</v>
      </c>
      <c r="J446" s="17">
        <f>IF(J58&gt;=500,10,IF(J58&gt;=300,8,IF(J58&gt;=200,6,IF(J58&gt;=100,4,IF(J58&gt;=1,2,IF(J58=0,0))))))</f>
        <v>0</v>
      </c>
      <c r="K446" s="17">
        <f>IF(K58&gt;=40,15,IF(K58&gt;=25,12,IF(K58&gt;=15,9,IF(K58&gt;=8,6,0))))</f>
        <v>0</v>
      </c>
      <c r="L446" s="17">
        <f>IF(L58="설치",5,0)</f>
        <v>0</v>
      </c>
      <c r="M446" s="17">
        <f>IF(M58="가능",5,0)</f>
        <v>0</v>
      </c>
      <c r="N446" s="17">
        <f>IF(N58="사용",5,0)</f>
        <v>0</v>
      </c>
      <c r="O446" s="17">
        <f>IF(O58&gt;=550,10,IF(O58&gt;=400,8,IF(O58&gt;=300,6,IF(O58&gt;=200,4,IF(O58&gt;=50,2,0)))))</f>
        <v>0</v>
      </c>
      <c r="P446" s="17">
        <f>IF(P58&gt;=5000,10,IF(P58&gt;=3000,8,IF(P58&gt;=2000,6,IF(P58&gt;=1000,4,IF(P58&gt;=500,2,0)))))</f>
        <v>0</v>
      </c>
      <c r="Q446" s="17">
        <f>IF(Q58&gt;=1000,10,IF(Q58&gt;=800,8,IF(Q58&gt;=600,6,IF(Q58&gt;=400,4,IF(Q58&gt;=200,2,0)))))</f>
        <v>0</v>
      </c>
      <c r="R446" s="17">
        <f>IF(R58&gt;=5000,5,IF(R58&gt;=3000,4,IF(R58&gt;=2000,3,IF(R58&gt;=1000,2,IF(R58&gt;=500,1,0)))))</f>
        <v>0</v>
      </c>
      <c r="S446" s="17">
        <f>IF(S58&gt;=4000,5,IF(S58&gt;=2500,4,IF(S58&gt;=1000,3,IF(S58&gt;=500,2,IF(S58&gt;=300,1,0)))))</f>
        <v>0</v>
      </c>
      <c r="T446" s="17">
        <f>IF(T58&gt;=15,15,IF(T58&gt;=12,12,IF(T58&gt;=9,9,IF(T58&gt;=6,6,IF(T58&gt;=1,3,0)))))</f>
        <v>0</v>
      </c>
      <c r="U446" s="17">
        <f>IF(U58&gt;=50,15,IF(U58&gt;=20,10,IF(U58&gt;=1,5,0)))</f>
        <v>0</v>
      </c>
      <c r="V446" s="17">
        <f>IF(V58&gt;=3,15,IF(V58&gt;=2,10,IF(V58&gt;=1,5,0)))</f>
        <v>0</v>
      </c>
      <c r="W446" s="17">
        <f>IF(W58&gt;=25,10,IF(W58&gt;=20,8,IF(W58&gt;=16,6,IF(W58&gt;=11,4,IF(W58&gt;=6,2,IF(W58&gt;=1,1,0))))))</f>
        <v>0</v>
      </c>
      <c r="X446" s="17">
        <f>IF(X58="구성",15,0)</f>
        <v>0</v>
      </c>
      <c r="Y446" s="17">
        <f>IF(Y58&gt;=4,10,IF(Y58=3,8,IF(Y58=2,6,IF(Y58=1,4,0))))</f>
        <v>0</v>
      </c>
      <c r="Z446" s="35">
        <f>Z58</f>
        <v>0</v>
      </c>
      <c r="AA446" s="35">
        <f>AA58</f>
        <v>0</v>
      </c>
      <c r="AB446" s="35">
        <f>AB58</f>
        <v>0</v>
      </c>
      <c r="AC446" s="35">
        <f>AC58</f>
        <v>0</v>
      </c>
      <c r="AD446" s="35">
        <f>AD58</f>
        <v>0</v>
      </c>
      <c r="AE446" s="18">
        <f t="shared" si="2"/>
        <v>0</v>
      </c>
    </row>
    <row r="447" spans="1:31" x14ac:dyDescent="0.3">
      <c r="A447" s="217">
        <f>A59</f>
        <v>54</v>
      </c>
      <c r="B447" s="16">
        <f>B59</f>
        <v>0</v>
      </c>
      <c r="C447" s="198">
        <f>C59</f>
        <v>0</v>
      </c>
      <c r="D447" s="16">
        <f>D59</f>
        <v>0</v>
      </c>
      <c r="E447" s="16">
        <f t="shared" si="1"/>
        <v>0</v>
      </c>
      <c r="F447" s="17">
        <f>IF(F59="후원(일시22건 또는 정기8건)또는 자원봉사(8명)",10,IF(F59="후원(일시13건 또는 정기5건)또는 자원봉사(7명)",8,IF(F59="후원(일시7건 또는 정기3건)또는 자원봉사(4명)",6,IF(F59="후원(일시4건 또는 정기2건)또는 자원봉사(2명)",4,IF(F59="후원(일시1건 또는 정기1건)또는 자원봉사(1명)",2,0)))))</f>
        <v>0</v>
      </c>
      <c r="G447" s="17">
        <f>IF(G59="게시",5,0)</f>
        <v>0</v>
      </c>
      <c r="H447" s="17">
        <f>IF(H59&gt;=6,20,IF(H59=5,15,IF(H59=4,10,IF(H59=3,5,0))))</f>
        <v>0</v>
      </c>
      <c r="I447" s="17">
        <f>IF(I59&gt;=30,20,IF(I59&gt;=22,15,IF(I59&gt;=15,10,IF(I59&gt;=8,5,0))))</f>
        <v>0</v>
      </c>
      <c r="J447" s="17">
        <f>IF(J59&gt;=500,10,IF(J59&gt;=300,8,IF(J59&gt;=200,6,IF(J59&gt;=100,4,IF(J59&gt;=1,2,IF(J59=0,0))))))</f>
        <v>0</v>
      </c>
      <c r="K447" s="17">
        <f>IF(K59&gt;=40,15,IF(K59&gt;=25,12,IF(K59&gt;=15,9,IF(K59&gt;=8,6,0))))</f>
        <v>0</v>
      </c>
      <c r="L447" s="17">
        <f>IF(L59="설치",5,0)</f>
        <v>0</v>
      </c>
      <c r="M447" s="17">
        <f>IF(M59="가능",5,0)</f>
        <v>0</v>
      </c>
      <c r="N447" s="17">
        <f>IF(N59="사용",5,0)</f>
        <v>0</v>
      </c>
      <c r="O447" s="17">
        <f>IF(O59&gt;=550,10,IF(O59&gt;=400,8,IF(O59&gt;=300,6,IF(O59&gt;=200,4,IF(O59&gt;=50,2,0)))))</f>
        <v>0</v>
      </c>
      <c r="P447" s="17">
        <f>IF(P59&gt;=5000,10,IF(P59&gt;=3000,8,IF(P59&gt;=2000,6,IF(P59&gt;=1000,4,IF(P59&gt;=500,2,0)))))</f>
        <v>0</v>
      </c>
      <c r="Q447" s="17">
        <f>IF(Q59&gt;=1000,10,IF(Q59&gt;=800,8,IF(Q59&gt;=600,6,IF(Q59&gt;=400,4,IF(Q59&gt;=200,2,0)))))</f>
        <v>0</v>
      </c>
      <c r="R447" s="17">
        <f>IF(R59&gt;=5000,5,IF(R59&gt;=3000,4,IF(R59&gt;=2000,3,IF(R59&gt;=1000,2,IF(R59&gt;=500,1,0)))))</f>
        <v>0</v>
      </c>
      <c r="S447" s="17">
        <f>IF(S59&gt;=4000,5,IF(S59&gt;=2500,4,IF(S59&gt;=1000,3,IF(S59&gt;=500,2,IF(S59&gt;=300,1,0)))))</f>
        <v>0</v>
      </c>
      <c r="T447" s="17">
        <f>IF(T59&gt;=15,15,IF(T59&gt;=12,12,IF(T59&gt;=9,9,IF(T59&gt;=6,6,IF(T59&gt;=1,3,0)))))</f>
        <v>0</v>
      </c>
      <c r="U447" s="17">
        <f>IF(U59&gt;=50,15,IF(U59&gt;=20,10,IF(U59&gt;=1,5,0)))</f>
        <v>0</v>
      </c>
      <c r="V447" s="17">
        <f>IF(V59&gt;=3,15,IF(V59&gt;=2,10,IF(V59&gt;=1,5,0)))</f>
        <v>0</v>
      </c>
      <c r="W447" s="17">
        <f>IF(W59&gt;=25,10,IF(W59&gt;=20,8,IF(W59&gt;=16,6,IF(W59&gt;=11,4,IF(W59&gt;=6,2,IF(W59&gt;=1,1,0))))))</f>
        <v>0</v>
      </c>
      <c r="X447" s="17">
        <f>IF(X59="구성",15,0)</f>
        <v>0</v>
      </c>
      <c r="Y447" s="17">
        <f>IF(Y59&gt;=4,10,IF(Y59=3,8,IF(Y59=2,6,IF(Y59=1,4,0))))</f>
        <v>0</v>
      </c>
      <c r="Z447" s="35">
        <f>Z59</f>
        <v>0</v>
      </c>
      <c r="AA447" s="35">
        <f>AA59</f>
        <v>0</v>
      </c>
      <c r="AB447" s="35">
        <f>AB59</f>
        <v>0</v>
      </c>
      <c r="AC447" s="35">
        <f>AC59</f>
        <v>0</v>
      </c>
      <c r="AD447" s="35">
        <f>AD59</f>
        <v>0</v>
      </c>
      <c r="AE447" s="18">
        <f t="shared" si="2"/>
        <v>0</v>
      </c>
    </row>
    <row r="448" spans="1:31" x14ac:dyDescent="0.3">
      <c r="A448" s="217">
        <f>A60</f>
        <v>55</v>
      </c>
      <c r="B448" s="16">
        <f>B60</f>
        <v>0</v>
      </c>
      <c r="C448" s="198">
        <f>C60</f>
        <v>0</v>
      </c>
      <c r="D448" s="16">
        <f>D60</f>
        <v>0</v>
      </c>
      <c r="E448" s="16">
        <f t="shared" si="1"/>
        <v>0</v>
      </c>
      <c r="F448" s="17">
        <f>IF(F60="후원(일시22건 또는 정기8건)또는 자원봉사(8명)",10,IF(F60="후원(일시13건 또는 정기5건)또는 자원봉사(7명)",8,IF(F60="후원(일시7건 또는 정기3건)또는 자원봉사(4명)",6,IF(F60="후원(일시4건 또는 정기2건)또는 자원봉사(2명)",4,IF(F60="후원(일시1건 또는 정기1건)또는 자원봉사(1명)",2,0)))))</f>
        <v>0</v>
      </c>
      <c r="G448" s="17">
        <f>IF(G60="게시",5,0)</f>
        <v>0</v>
      </c>
      <c r="H448" s="17">
        <f>IF(H60&gt;=6,20,IF(H60=5,15,IF(H60=4,10,IF(H60=3,5,0))))</f>
        <v>0</v>
      </c>
      <c r="I448" s="17">
        <f>IF(I60&gt;=30,20,IF(I60&gt;=22,15,IF(I60&gt;=15,10,IF(I60&gt;=8,5,0))))</f>
        <v>0</v>
      </c>
      <c r="J448" s="17">
        <f>IF(J60&gt;=500,10,IF(J60&gt;=300,8,IF(J60&gt;=200,6,IF(J60&gt;=100,4,IF(J60&gt;=1,2,IF(J60=0,0))))))</f>
        <v>0</v>
      </c>
      <c r="K448" s="17">
        <f>IF(K60&gt;=40,15,IF(K60&gt;=25,12,IF(K60&gt;=15,9,IF(K60&gt;=8,6,0))))</f>
        <v>0</v>
      </c>
      <c r="L448" s="17">
        <f>IF(L60="설치",5,0)</f>
        <v>0</v>
      </c>
      <c r="M448" s="17">
        <f>IF(M60="가능",5,0)</f>
        <v>0</v>
      </c>
      <c r="N448" s="17">
        <f>IF(N60="사용",5,0)</f>
        <v>0</v>
      </c>
      <c r="O448" s="17">
        <f>IF(O60&gt;=550,10,IF(O60&gt;=400,8,IF(O60&gt;=300,6,IF(O60&gt;=200,4,IF(O60&gt;=50,2,0)))))</f>
        <v>0</v>
      </c>
      <c r="P448" s="17">
        <f>IF(P60&gt;=5000,10,IF(P60&gt;=3000,8,IF(P60&gt;=2000,6,IF(P60&gt;=1000,4,IF(P60&gt;=500,2,0)))))</f>
        <v>0</v>
      </c>
      <c r="Q448" s="17">
        <f>IF(Q60&gt;=1000,10,IF(Q60&gt;=800,8,IF(Q60&gt;=600,6,IF(Q60&gt;=400,4,IF(Q60&gt;=200,2,0)))))</f>
        <v>0</v>
      </c>
      <c r="R448" s="17">
        <f>IF(R60&gt;=5000,5,IF(R60&gt;=3000,4,IF(R60&gt;=2000,3,IF(R60&gt;=1000,2,IF(R60&gt;=500,1,0)))))</f>
        <v>0</v>
      </c>
      <c r="S448" s="17">
        <f>IF(S60&gt;=4000,5,IF(S60&gt;=2500,4,IF(S60&gt;=1000,3,IF(S60&gt;=500,2,IF(S60&gt;=300,1,0)))))</f>
        <v>0</v>
      </c>
      <c r="T448" s="17">
        <f>IF(T60&gt;=15,15,IF(T60&gt;=12,12,IF(T60&gt;=9,9,IF(T60&gt;=6,6,IF(T60&gt;=1,3,0)))))</f>
        <v>0</v>
      </c>
      <c r="U448" s="17">
        <f>IF(U60&gt;=50,15,IF(U60&gt;=20,10,IF(U60&gt;=1,5,0)))</f>
        <v>0</v>
      </c>
      <c r="V448" s="17">
        <f>IF(V60&gt;=3,15,IF(V60&gt;=2,10,IF(V60&gt;=1,5,0)))</f>
        <v>0</v>
      </c>
      <c r="W448" s="17">
        <f>IF(W60&gt;=25,10,IF(W60&gt;=20,8,IF(W60&gt;=16,6,IF(W60&gt;=11,4,IF(W60&gt;=6,2,IF(W60&gt;=1,1,0))))))</f>
        <v>0</v>
      </c>
      <c r="X448" s="17">
        <f>IF(X60="구성",15,0)</f>
        <v>0</v>
      </c>
      <c r="Y448" s="17">
        <f>IF(Y60&gt;=4,10,IF(Y60=3,8,IF(Y60=2,6,IF(Y60=1,4,0))))</f>
        <v>0</v>
      </c>
      <c r="Z448" s="35">
        <f>Z60</f>
        <v>0</v>
      </c>
      <c r="AA448" s="35">
        <f>AA60</f>
        <v>0</v>
      </c>
      <c r="AB448" s="35">
        <f>AB60</f>
        <v>0</v>
      </c>
      <c r="AC448" s="35">
        <f>AC60</f>
        <v>0</v>
      </c>
      <c r="AD448" s="35">
        <f>AD60</f>
        <v>0</v>
      </c>
      <c r="AE448" s="18">
        <f t="shared" si="2"/>
        <v>0</v>
      </c>
    </row>
    <row r="449" spans="1:31" x14ac:dyDescent="0.3">
      <c r="A449" s="217">
        <f>A61</f>
        <v>56</v>
      </c>
      <c r="B449" s="16">
        <f>B61</f>
        <v>0</v>
      </c>
      <c r="C449" s="198">
        <f>C61</f>
        <v>0</v>
      </c>
      <c r="D449" s="16">
        <f>D61</f>
        <v>0</v>
      </c>
      <c r="E449" s="16">
        <f t="shared" si="1"/>
        <v>0</v>
      </c>
      <c r="F449" s="17">
        <f>IF(F61="후원(일시22건 또는 정기8건)또는 자원봉사(8명)",10,IF(F61="후원(일시13건 또는 정기5건)또는 자원봉사(7명)",8,IF(F61="후원(일시7건 또는 정기3건)또는 자원봉사(4명)",6,IF(F61="후원(일시4건 또는 정기2건)또는 자원봉사(2명)",4,IF(F61="후원(일시1건 또는 정기1건)또는 자원봉사(1명)",2,0)))))</f>
        <v>0</v>
      </c>
      <c r="G449" s="17">
        <f>IF(G61="게시",5,0)</f>
        <v>0</v>
      </c>
      <c r="H449" s="17">
        <f>IF(H61&gt;=6,20,IF(H61=5,15,IF(H61=4,10,IF(H61=3,5,0))))</f>
        <v>0</v>
      </c>
      <c r="I449" s="17">
        <f>IF(I61&gt;=30,20,IF(I61&gt;=22,15,IF(I61&gt;=15,10,IF(I61&gt;=8,5,0))))</f>
        <v>0</v>
      </c>
      <c r="J449" s="17">
        <f>IF(J61&gt;=500,10,IF(J61&gt;=300,8,IF(J61&gt;=200,6,IF(J61&gt;=100,4,IF(J61&gt;=1,2,IF(J61=0,0))))))</f>
        <v>0</v>
      </c>
      <c r="K449" s="17">
        <f>IF(K61&gt;=40,15,IF(K61&gt;=25,12,IF(K61&gt;=15,9,IF(K61&gt;=8,6,0))))</f>
        <v>0</v>
      </c>
      <c r="L449" s="17">
        <f>IF(L61="설치",5,0)</f>
        <v>0</v>
      </c>
      <c r="M449" s="17">
        <f>IF(M61="가능",5,0)</f>
        <v>0</v>
      </c>
      <c r="N449" s="17">
        <f>IF(N61="사용",5,0)</f>
        <v>0</v>
      </c>
      <c r="O449" s="17">
        <f>IF(O61&gt;=550,10,IF(O61&gt;=400,8,IF(O61&gt;=300,6,IF(O61&gt;=200,4,IF(O61&gt;=50,2,0)))))</f>
        <v>0</v>
      </c>
      <c r="P449" s="17">
        <f>IF(P61&gt;=5000,10,IF(P61&gt;=3000,8,IF(P61&gt;=2000,6,IF(P61&gt;=1000,4,IF(P61&gt;=500,2,0)))))</f>
        <v>0</v>
      </c>
      <c r="Q449" s="17">
        <f>IF(Q61&gt;=1000,10,IF(Q61&gt;=800,8,IF(Q61&gt;=600,6,IF(Q61&gt;=400,4,IF(Q61&gt;=200,2,0)))))</f>
        <v>0</v>
      </c>
      <c r="R449" s="17">
        <f>IF(R61&gt;=5000,5,IF(R61&gt;=3000,4,IF(R61&gt;=2000,3,IF(R61&gt;=1000,2,IF(R61&gt;=500,1,0)))))</f>
        <v>0</v>
      </c>
      <c r="S449" s="17">
        <f>IF(S61&gt;=4000,5,IF(S61&gt;=2500,4,IF(S61&gt;=1000,3,IF(S61&gt;=500,2,IF(S61&gt;=300,1,0)))))</f>
        <v>0</v>
      </c>
      <c r="T449" s="17">
        <f>IF(T61&gt;=15,15,IF(T61&gt;=12,12,IF(T61&gt;=9,9,IF(T61&gt;=6,6,IF(T61&gt;=1,3,0)))))</f>
        <v>0</v>
      </c>
      <c r="U449" s="17">
        <f>IF(U61&gt;=50,15,IF(U61&gt;=20,10,IF(U61&gt;=1,5,0)))</f>
        <v>0</v>
      </c>
      <c r="V449" s="17">
        <f>IF(V61&gt;=3,15,IF(V61&gt;=2,10,IF(V61&gt;=1,5,0)))</f>
        <v>0</v>
      </c>
      <c r="W449" s="17">
        <f>IF(W61&gt;=25,10,IF(W61&gt;=20,8,IF(W61&gt;=16,6,IF(W61&gt;=11,4,IF(W61&gt;=6,2,IF(W61&gt;=1,1,0))))))</f>
        <v>0</v>
      </c>
      <c r="X449" s="17">
        <f>IF(X61="구성",15,0)</f>
        <v>0</v>
      </c>
      <c r="Y449" s="17">
        <f>IF(Y61&gt;=4,10,IF(Y61=3,8,IF(Y61=2,6,IF(Y61=1,4,0))))</f>
        <v>0</v>
      </c>
      <c r="Z449" s="35">
        <f>Z61</f>
        <v>0</v>
      </c>
      <c r="AA449" s="35">
        <f>AA61</f>
        <v>0</v>
      </c>
      <c r="AB449" s="35">
        <f>AB61</f>
        <v>0</v>
      </c>
      <c r="AC449" s="35">
        <f>AC61</f>
        <v>0</v>
      </c>
      <c r="AD449" s="35">
        <f>AD61</f>
        <v>0</v>
      </c>
      <c r="AE449" s="18">
        <f t="shared" si="2"/>
        <v>0</v>
      </c>
    </row>
    <row r="450" spans="1:31" x14ac:dyDescent="0.3">
      <c r="A450" s="217">
        <f>A62</f>
        <v>57</v>
      </c>
      <c r="B450" s="16">
        <f>B62</f>
        <v>0</v>
      </c>
      <c r="C450" s="198">
        <f>C62</f>
        <v>0</v>
      </c>
      <c r="D450" s="16">
        <f>D62</f>
        <v>0</v>
      </c>
      <c r="E450" s="16">
        <f t="shared" si="1"/>
        <v>0</v>
      </c>
      <c r="F450" s="17">
        <f>IF(F62="후원(일시22건 또는 정기8건)또는 자원봉사(8명)",10,IF(F62="후원(일시13건 또는 정기5건)또는 자원봉사(7명)",8,IF(F62="후원(일시7건 또는 정기3건)또는 자원봉사(4명)",6,IF(F62="후원(일시4건 또는 정기2건)또는 자원봉사(2명)",4,IF(F62="후원(일시1건 또는 정기1건)또는 자원봉사(1명)",2,0)))))</f>
        <v>0</v>
      </c>
      <c r="G450" s="17">
        <f>IF(G62="게시",5,0)</f>
        <v>0</v>
      </c>
      <c r="H450" s="17">
        <f>IF(H62&gt;=6,20,IF(H62=5,15,IF(H62=4,10,IF(H62=3,5,0))))</f>
        <v>0</v>
      </c>
      <c r="I450" s="17">
        <f>IF(I62&gt;=30,20,IF(I62&gt;=22,15,IF(I62&gt;=15,10,IF(I62&gt;=8,5,0))))</f>
        <v>0</v>
      </c>
      <c r="J450" s="17">
        <f>IF(J62&gt;=500,10,IF(J62&gt;=300,8,IF(J62&gt;=200,6,IF(J62&gt;=100,4,IF(J62&gt;=1,2,IF(J62=0,0))))))</f>
        <v>0</v>
      </c>
      <c r="K450" s="17">
        <f>IF(K62&gt;=40,15,IF(K62&gt;=25,12,IF(K62&gt;=15,9,IF(K62&gt;=8,6,0))))</f>
        <v>0</v>
      </c>
      <c r="L450" s="17">
        <f>IF(L62="설치",5,0)</f>
        <v>0</v>
      </c>
      <c r="M450" s="17">
        <f>IF(M62="가능",5,0)</f>
        <v>0</v>
      </c>
      <c r="N450" s="17">
        <f>IF(N62="사용",5,0)</f>
        <v>0</v>
      </c>
      <c r="O450" s="17">
        <f>IF(O62&gt;=550,10,IF(O62&gt;=400,8,IF(O62&gt;=300,6,IF(O62&gt;=200,4,IF(O62&gt;=50,2,0)))))</f>
        <v>0</v>
      </c>
      <c r="P450" s="17">
        <f>IF(P62&gt;=5000,10,IF(P62&gt;=3000,8,IF(P62&gt;=2000,6,IF(P62&gt;=1000,4,IF(P62&gt;=500,2,0)))))</f>
        <v>0</v>
      </c>
      <c r="Q450" s="17">
        <f>IF(Q62&gt;=1000,10,IF(Q62&gt;=800,8,IF(Q62&gt;=600,6,IF(Q62&gt;=400,4,IF(Q62&gt;=200,2,0)))))</f>
        <v>0</v>
      </c>
      <c r="R450" s="17">
        <f>IF(R62&gt;=5000,5,IF(R62&gt;=3000,4,IF(R62&gt;=2000,3,IF(R62&gt;=1000,2,IF(R62&gt;=500,1,0)))))</f>
        <v>0</v>
      </c>
      <c r="S450" s="17">
        <f>IF(S62&gt;=4000,5,IF(S62&gt;=2500,4,IF(S62&gt;=1000,3,IF(S62&gt;=500,2,IF(S62&gt;=300,1,0)))))</f>
        <v>0</v>
      </c>
      <c r="T450" s="17">
        <f>IF(T62&gt;=15,15,IF(T62&gt;=12,12,IF(T62&gt;=9,9,IF(T62&gt;=6,6,IF(T62&gt;=1,3,0)))))</f>
        <v>0</v>
      </c>
      <c r="U450" s="17">
        <f>IF(U62&gt;=50,15,IF(U62&gt;=20,10,IF(U62&gt;=1,5,0)))</f>
        <v>0</v>
      </c>
      <c r="V450" s="17">
        <f>IF(V62&gt;=3,15,IF(V62&gt;=2,10,IF(V62&gt;=1,5,0)))</f>
        <v>0</v>
      </c>
      <c r="W450" s="17">
        <f>IF(W62&gt;=25,10,IF(W62&gt;=20,8,IF(W62&gt;=16,6,IF(W62&gt;=11,4,IF(W62&gt;=6,2,IF(W62&gt;=1,1,0))))))</f>
        <v>0</v>
      </c>
      <c r="X450" s="17">
        <f>IF(X62="구성",15,0)</f>
        <v>0</v>
      </c>
      <c r="Y450" s="17">
        <f>IF(Y62&gt;=4,10,IF(Y62=3,8,IF(Y62=2,6,IF(Y62=1,4,0))))</f>
        <v>0</v>
      </c>
      <c r="Z450" s="35">
        <f>Z62</f>
        <v>0</v>
      </c>
      <c r="AA450" s="35">
        <f>AA62</f>
        <v>0</v>
      </c>
      <c r="AB450" s="35">
        <f>AB62</f>
        <v>0</v>
      </c>
      <c r="AC450" s="35">
        <f>AC62</f>
        <v>0</v>
      </c>
      <c r="AD450" s="35">
        <f>AD62</f>
        <v>0</v>
      </c>
      <c r="AE450" s="18">
        <f t="shared" si="2"/>
        <v>0</v>
      </c>
    </row>
    <row r="451" spans="1:31" x14ac:dyDescent="0.3">
      <c r="A451" s="217">
        <f>A63</f>
        <v>58</v>
      </c>
      <c r="B451" s="16">
        <f>B63</f>
        <v>0</v>
      </c>
      <c r="C451" s="198">
        <f>C63</f>
        <v>0</v>
      </c>
      <c r="D451" s="16">
        <f>D63</f>
        <v>0</v>
      </c>
      <c r="E451" s="16">
        <f t="shared" si="1"/>
        <v>0</v>
      </c>
      <c r="F451" s="17">
        <f>IF(F63="후원(일시22건 또는 정기8건)또는 자원봉사(8명)",10,IF(F63="후원(일시13건 또는 정기5건)또는 자원봉사(7명)",8,IF(F63="후원(일시7건 또는 정기3건)또는 자원봉사(4명)",6,IF(F63="후원(일시4건 또는 정기2건)또는 자원봉사(2명)",4,IF(F63="후원(일시1건 또는 정기1건)또는 자원봉사(1명)",2,0)))))</f>
        <v>0</v>
      </c>
      <c r="G451" s="17">
        <f>IF(G63="게시",5,0)</f>
        <v>0</v>
      </c>
      <c r="H451" s="17">
        <f>IF(H63&gt;=6,20,IF(H63=5,15,IF(H63=4,10,IF(H63=3,5,0))))</f>
        <v>0</v>
      </c>
      <c r="I451" s="17">
        <f>IF(I63&gt;=30,20,IF(I63&gt;=22,15,IF(I63&gt;=15,10,IF(I63&gt;=8,5,0))))</f>
        <v>0</v>
      </c>
      <c r="J451" s="17">
        <f>IF(J63&gt;=500,10,IF(J63&gt;=300,8,IF(J63&gt;=200,6,IF(J63&gt;=100,4,IF(J63&gt;=1,2,IF(J63=0,0))))))</f>
        <v>0</v>
      </c>
      <c r="K451" s="17">
        <f>IF(K63&gt;=40,15,IF(K63&gt;=25,12,IF(K63&gt;=15,9,IF(K63&gt;=8,6,0))))</f>
        <v>0</v>
      </c>
      <c r="L451" s="17">
        <f>IF(L63="설치",5,0)</f>
        <v>0</v>
      </c>
      <c r="M451" s="17">
        <f>IF(M63="가능",5,0)</f>
        <v>0</v>
      </c>
      <c r="N451" s="17">
        <f>IF(N63="사용",5,0)</f>
        <v>0</v>
      </c>
      <c r="O451" s="17">
        <f>IF(O63&gt;=550,10,IF(O63&gt;=400,8,IF(O63&gt;=300,6,IF(O63&gt;=200,4,IF(O63&gt;=50,2,0)))))</f>
        <v>0</v>
      </c>
      <c r="P451" s="17">
        <f>IF(P63&gt;=5000,10,IF(P63&gt;=3000,8,IF(P63&gt;=2000,6,IF(P63&gt;=1000,4,IF(P63&gt;=500,2,0)))))</f>
        <v>0</v>
      </c>
      <c r="Q451" s="17">
        <f>IF(Q63&gt;=1000,10,IF(Q63&gt;=800,8,IF(Q63&gt;=600,6,IF(Q63&gt;=400,4,IF(Q63&gt;=200,2,0)))))</f>
        <v>0</v>
      </c>
      <c r="R451" s="17">
        <f>IF(R63&gt;=5000,5,IF(R63&gt;=3000,4,IF(R63&gt;=2000,3,IF(R63&gt;=1000,2,IF(R63&gt;=500,1,0)))))</f>
        <v>0</v>
      </c>
      <c r="S451" s="17">
        <f>IF(S63&gt;=4000,5,IF(S63&gt;=2500,4,IF(S63&gt;=1000,3,IF(S63&gt;=500,2,IF(S63&gt;=300,1,0)))))</f>
        <v>0</v>
      </c>
      <c r="T451" s="17">
        <f>IF(T63&gt;=15,15,IF(T63&gt;=12,12,IF(T63&gt;=9,9,IF(T63&gt;=6,6,IF(T63&gt;=1,3,0)))))</f>
        <v>0</v>
      </c>
      <c r="U451" s="17">
        <f>IF(U63&gt;=50,15,IF(U63&gt;=20,10,IF(U63&gt;=1,5,0)))</f>
        <v>0</v>
      </c>
      <c r="V451" s="17">
        <f>IF(V63&gt;=3,15,IF(V63&gt;=2,10,IF(V63&gt;=1,5,0)))</f>
        <v>0</v>
      </c>
      <c r="W451" s="17">
        <f>IF(W63&gt;=25,10,IF(W63&gt;=20,8,IF(W63&gt;=16,6,IF(W63&gt;=11,4,IF(W63&gt;=6,2,IF(W63&gt;=1,1,0))))))</f>
        <v>0</v>
      </c>
      <c r="X451" s="17">
        <f>IF(X63="구성",15,0)</f>
        <v>0</v>
      </c>
      <c r="Y451" s="17">
        <f>IF(Y63&gt;=4,10,IF(Y63=3,8,IF(Y63=2,6,IF(Y63=1,4,0))))</f>
        <v>0</v>
      </c>
      <c r="Z451" s="35">
        <f>Z63</f>
        <v>0</v>
      </c>
      <c r="AA451" s="35">
        <f>AA63</f>
        <v>0</v>
      </c>
      <c r="AB451" s="35">
        <f>AB63</f>
        <v>0</v>
      </c>
      <c r="AC451" s="35">
        <f>AC63</f>
        <v>0</v>
      </c>
      <c r="AD451" s="35">
        <f>AD63</f>
        <v>0</v>
      </c>
      <c r="AE451" s="18">
        <f t="shared" si="2"/>
        <v>0</v>
      </c>
    </row>
    <row r="452" spans="1:31" x14ac:dyDescent="0.3">
      <c r="A452" s="217">
        <f>A64</f>
        <v>59</v>
      </c>
      <c r="B452" s="16">
        <f>B64</f>
        <v>0</v>
      </c>
      <c r="C452" s="198">
        <f>C64</f>
        <v>0</v>
      </c>
      <c r="D452" s="16">
        <f>D64</f>
        <v>0</v>
      </c>
      <c r="E452" s="16">
        <f t="shared" si="1"/>
        <v>0</v>
      </c>
      <c r="F452" s="17">
        <f>IF(F64="후원(일시22건 또는 정기8건)또는 자원봉사(8명)",10,IF(F64="후원(일시13건 또는 정기5건)또는 자원봉사(7명)",8,IF(F64="후원(일시7건 또는 정기3건)또는 자원봉사(4명)",6,IF(F64="후원(일시4건 또는 정기2건)또는 자원봉사(2명)",4,IF(F64="후원(일시1건 또는 정기1건)또는 자원봉사(1명)",2,0)))))</f>
        <v>0</v>
      </c>
      <c r="G452" s="17">
        <f>IF(G64="게시",5,0)</f>
        <v>0</v>
      </c>
      <c r="H452" s="17">
        <f>IF(H64&gt;=6,20,IF(H64=5,15,IF(H64=4,10,IF(H64=3,5,0))))</f>
        <v>0</v>
      </c>
      <c r="I452" s="17">
        <f>IF(I64&gt;=30,20,IF(I64&gt;=22,15,IF(I64&gt;=15,10,IF(I64&gt;=8,5,0))))</f>
        <v>0</v>
      </c>
      <c r="J452" s="17">
        <f>IF(J64&gt;=500,10,IF(J64&gt;=300,8,IF(J64&gt;=200,6,IF(J64&gt;=100,4,IF(J64&gt;=1,2,IF(J64=0,0))))))</f>
        <v>0</v>
      </c>
      <c r="K452" s="17">
        <f>IF(K64&gt;=40,15,IF(K64&gt;=25,12,IF(K64&gt;=15,9,IF(K64&gt;=8,6,0))))</f>
        <v>0</v>
      </c>
      <c r="L452" s="17">
        <f>IF(L64="설치",5,0)</f>
        <v>0</v>
      </c>
      <c r="M452" s="17">
        <f>IF(M64="가능",5,0)</f>
        <v>0</v>
      </c>
      <c r="N452" s="17">
        <f>IF(N64="사용",5,0)</f>
        <v>0</v>
      </c>
      <c r="O452" s="17">
        <f>IF(O64&gt;=550,10,IF(O64&gt;=400,8,IF(O64&gt;=300,6,IF(O64&gt;=200,4,IF(O64&gt;=50,2,0)))))</f>
        <v>0</v>
      </c>
      <c r="P452" s="17">
        <f>IF(P64&gt;=5000,10,IF(P64&gt;=3000,8,IF(P64&gt;=2000,6,IF(P64&gt;=1000,4,IF(P64&gt;=500,2,0)))))</f>
        <v>0</v>
      </c>
      <c r="Q452" s="17">
        <f>IF(Q64&gt;=1000,10,IF(Q64&gt;=800,8,IF(Q64&gt;=600,6,IF(Q64&gt;=400,4,IF(Q64&gt;=200,2,0)))))</f>
        <v>0</v>
      </c>
      <c r="R452" s="17">
        <f>IF(R64&gt;=5000,5,IF(R64&gt;=3000,4,IF(R64&gt;=2000,3,IF(R64&gt;=1000,2,IF(R64&gt;=500,1,0)))))</f>
        <v>0</v>
      </c>
      <c r="S452" s="17">
        <f>IF(S64&gt;=4000,5,IF(S64&gt;=2500,4,IF(S64&gt;=1000,3,IF(S64&gt;=500,2,IF(S64&gt;=300,1,0)))))</f>
        <v>0</v>
      </c>
      <c r="T452" s="17">
        <f>IF(T64&gt;=15,15,IF(T64&gt;=12,12,IF(T64&gt;=9,9,IF(T64&gt;=6,6,IF(T64&gt;=1,3,0)))))</f>
        <v>0</v>
      </c>
      <c r="U452" s="17">
        <f>IF(U64&gt;=50,15,IF(U64&gt;=20,10,IF(U64&gt;=1,5,0)))</f>
        <v>0</v>
      </c>
      <c r="V452" s="17">
        <f>IF(V64&gt;=3,15,IF(V64&gt;=2,10,IF(V64&gt;=1,5,0)))</f>
        <v>0</v>
      </c>
      <c r="W452" s="17">
        <f>IF(W64&gt;=25,10,IF(W64&gt;=20,8,IF(W64&gt;=16,6,IF(W64&gt;=11,4,IF(W64&gt;=6,2,IF(W64&gt;=1,1,0))))))</f>
        <v>0</v>
      </c>
      <c r="X452" s="17">
        <f>IF(X64="구성",15,0)</f>
        <v>0</v>
      </c>
      <c r="Y452" s="17">
        <f>IF(Y64&gt;=4,10,IF(Y64=3,8,IF(Y64=2,6,IF(Y64=1,4,0))))</f>
        <v>0</v>
      </c>
      <c r="Z452" s="35">
        <f>Z64</f>
        <v>0</v>
      </c>
      <c r="AA452" s="35">
        <f>AA64</f>
        <v>0</v>
      </c>
      <c r="AB452" s="35">
        <f>AB64</f>
        <v>0</v>
      </c>
      <c r="AC452" s="35">
        <f>AC64</f>
        <v>0</v>
      </c>
      <c r="AD452" s="35">
        <f>AD64</f>
        <v>0</v>
      </c>
      <c r="AE452" s="18">
        <f t="shared" si="2"/>
        <v>0</v>
      </c>
    </row>
    <row r="453" spans="1:31" x14ac:dyDescent="0.3">
      <c r="A453" s="217">
        <f>A65</f>
        <v>60</v>
      </c>
      <c r="B453" s="16">
        <f>B65</f>
        <v>0</v>
      </c>
      <c r="C453" s="198">
        <f>C65</f>
        <v>0</v>
      </c>
      <c r="D453" s="16">
        <f>D65</f>
        <v>0</v>
      </c>
      <c r="E453" s="16">
        <f t="shared" si="1"/>
        <v>0</v>
      </c>
      <c r="F453" s="17">
        <f>IF(F65="후원(일시22건 또는 정기8건)또는 자원봉사(8명)",10,IF(F65="후원(일시13건 또는 정기5건)또는 자원봉사(7명)",8,IF(F65="후원(일시7건 또는 정기3건)또는 자원봉사(4명)",6,IF(F65="후원(일시4건 또는 정기2건)또는 자원봉사(2명)",4,IF(F65="후원(일시1건 또는 정기1건)또는 자원봉사(1명)",2,0)))))</f>
        <v>0</v>
      </c>
      <c r="G453" s="17">
        <f>IF(G65="게시",5,0)</f>
        <v>0</v>
      </c>
      <c r="H453" s="17">
        <f>IF(H65&gt;=6,20,IF(H65=5,15,IF(H65=4,10,IF(H65=3,5,0))))</f>
        <v>0</v>
      </c>
      <c r="I453" s="17">
        <f>IF(I65&gt;=30,20,IF(I65&gt;=22,15,IF(I65&gt;=15,10,IF(I65&gt;=8,5,0))))</f>
        <v>0</v>
      </c>
      <c r="J453" s="17">
        <f>IF(J65&gt;=500,10,IF(J65&gt;=300,8,IF(J65&gt;=200,6,IF(J65&gt;=100,4,IF(J65&gt;=1,2,IF(J65=0,0))))))</f>
        <v>0</v>
      </c>
      <c r="K453" s="17">
        <f>IF(K65&gt;=40,15,IF(K65&gt;=25,12,IF(K65&gt;=15,9,IF(K65&gt;=8,6,0))))</f>
        <v>0</v>
      </c>
      <c r="L453" s="17">
        <f>IF(L65="설치",5,0)</f>
        <v>0</v>
      </c>
      <c r="M453" s="17">
        <f>IF(M65="가능",5,0)</f>
        <v>0</v>
      </c>
      <c r="N453" s="17">
        <f>IF(N65="사용",5,0)</f>
        <v>0</v>
      </c>
      <c r="O453" s="17">
        <f>IF(O65&gt;=550,10,IF(O65&gt;=400,8,IF(O65&gt;=300,6,IF(O65&gt;=200,4,IF(O65&gt;=50,2,0)))))</f>
        <v>0</v>
      </c>
      <c r="P453" s="17">
        <f>IF(P65&gt;=5000,10,IF(P65&gt;=3000,8,IF(P65&gt;=2000,6,IF(P65&gt;=1000,4,IF(P65&gt;=500,2,0)))))</f>
        <v>0</v>
      </c>
      <c r="Q453" s="17">
        <f>IF(Q65&gt;=1000,10,IF(Q65&gt;=800,8,IF(Q65&gt;=600,6,IF(Q65&gt;=400,4,IF(Q65&gt;=200,2,0)))))</f>
        <v>0</v>
      </c>
      <c r="R453" s="17">
        <f>IF(R65&gt;=5000,5,IF(R65&gt;=3000,4,IF(R65&gt;=2000,3,IF(R65&gt;=1000,2,IF(R65&gt;=500,1,0)))))</f>
        <v>0</v>
      </c>
      <c r="S453" s="17">
        <f>IF(S65&gt;=4000,5,IF(S65&gt;=2500,4,IF(S65&gt;=1000,3,IF(S65&gt;=500,2,IF(S65&gt;=300,1,0)))))</f>
        <v>0</v>
      </c>
      <c r="T453" s="17">
        <f>IF(T65&gt;=15,15,IF(T65&gt;=12,12,IF(T65&gt;=9,9,IF(T65&gt;=6,6,IF(T65&gt;=1,3,0)))))</f>
        <v>0</v>
      </c>
      <c r="U453" s="17">
        <f>IF(U65&gt;=50,15,IF(U65&gt;=20,10,IF(U65&gt;=1,5,0)))</f>
        <v>0</v>
      </c>
      <c r="V453" s="17">
        <f>IF(V65&gt;=3,15,IF(V65&gt;=2,10,IF(V65&gt;=1,5,0)))</f>
        <v>0</v>
      </c>
      <c r="W453" s="17">
        <f>IF(W65&gt;=25,10,IF(W65&gt;=20,8,IF(W65&gt;=16,6,IF(W65&gt;=11,4,IF(W65&gt;=6,2,IF(W65&gt;=1,1,0))))))</f>
        <v>0</v>
      </c>
      <c r="X453" s="17">
        <f>IF(X65="구성",15,0)</f>
        <v>0</v>
      </c>
      <c r="Y453" s="17">
        <f>IF(Y65&gt;=4,10,IF(Y65=3,8,IF(Y65=2,6,IF(Y65=1,4,0))))</f>
        <v>0</v>
      </c>
      <c r="Z453" s="35">
        <f>Z65</f>
        <v>0</v>
      </c>
      <c r="AA453" s="35">
        <f>AA65</f>
        <v>0</v>
      </c>
      <c r="AB453" s="35">
        <f>AB65</f>
        <v>0</v>
      </c>
      <c r="AC453" s="35">
        <f>AC65</f>
        <v>0</v>
      </c>
      <c r="AD453" s="35">
        <f>AD65</f>
        <v>0</v>
      </c>
      <c r="AE453" s="18">
        <f t="shared" si="2"/>
        <v>0</v>
      </c>
    </row>
    <row r="454" spans="1:31" x14ac:dyDescent="0.3">
      <c r="A454" s="217">
        <f>A66</f>
        <v>61</v>
      </c>
      <c r="B454" s="16">
        <f>B66</f>
        <v>0</v>
      </c>
      <c r="C454" s="198">
        <f>C66</f>
        <v>0</v>
      </c>
      <c r="D454" s="16">
        <f>D66</f>
        <v>0</v>
      </c>
      <c r="E454" s="16">
        <f t="shared" si="1"/>
        <v>0</v>
      </c>
      <c r="F454" s="17">
        <f>IF(F66="후원(일시22건 또는 정기8건)또는 자원봉사(8명)",10,IF(F66="후원(일시13건 또는 정기5건)또는 자원봉사(7명)",8,IF(F66="후원(일시7건 또는 정기3건)또는 자원봉사(4명)",6,IF(F66="후원(일시4건 또는 정기2건)또는 자원봉사(2명)",4,IF(F66="후원(일시1건 또는 정기1건)또는 자원봉사(1명)",2,0)))))</f>
        <v>0</v>
      </c>
      <c r="G454" s="17">
        <f>IF(G66="게시",5,0)</f>
        <v>0</v>
      </c>
      <c r="H454" s="17">
        <f>IF(H66&gt;=6,20,IF(H66=5,15,IF(H66=4,10,IF(H66=3,5,0))))</f>
        <v>0</v>
      </c>
      <c r="I454" s="17">
        <f>IF(I66&gt;=30,20,IF(I66&gt;=22,15,IF(I66&gt;=15,10,IF(I66&gt;=8,5,0))))</f>
        <v>0</v>
      </c>
      <c r="J454" s="17">
        <f>IF(J66&gt;=500,10,IF(J66&gt;=300,8,IF(J66&gt;=200,6,IF(J66&gt;=100,4,IF(J66&gt;=1,2,IF(J66=0,0))))))</f>
        <v>0</v>
      </c>
      <c r="K454" s="17">
        <f>IF(K66&gt;=40,15,IF(K66&gt;=25,12,IF(K66&gt;=15,9,IF(K66&gt;=8,6,0))))</f>
        <v>0</v>
      </c>
      <c r="L454" s="17">
        <f>IF(L66="설치",5,0)</f>
        <v>0</v>
      </c>
      <c r="M454" s="17">
        <f>IF(M66="가능",5,0)</f>
        <v>0</v>
      </c>
      <c r="N454" s="17">
        <f>IF(N66="사용",5,0)</f>
        <v>0</v>
      </c>
      <c r="O454" s="17">
        <f>IF(O66&gt;=550,10,IF(O66&gt;=400,8,IF(O66&gt;=300,6,IF(O66&gt;=200,4,IF(O66&gt;=50,2,0)))))</f>
        <v>0</v>
      </c>
      <c r="P454" s="17">
        <f>IF(P66&gt;=5000,10,IF(P66&gt;=3000,8,IF(P66&gt;=2000,6,IF(P66&gt;=1000,4,IF(P66&gt;=500,2,0)))))</f>
        <v>0</v>
      </c>
      <c r="Q454" s="17">
        <f>IF(Q66&gt;=1000,10,IF(Q66&gt;=800,8,IF(Q66&gt;=600,6,IF(Q66&gt;=400,4,IF(Q66&gt;=200,2,0)))))</f>
        <v>0</v>
      </c>
      <c r="R454" s="17">
        <f>IF(R66&gt;=5000,5,IF(R66&gt;=3000,4,IF(R66&gt;=2000,3,IF(R66&gt;=1000,2,IF(R66&gt;=500,1,0)))))</f>
        <v>0</v>
      </c>
      <c r="S454" s="17">
        <f>IF(S66&gt;=4000,5,IF(S66&gt;=2500,4,IF(S66&gt;=1000,3,IF(S66&gt;=500,2,IF(S66&gt;=300,1,0)))))</f>
        <v>0</v>
      </c>
      <c r="T454" s="17">
        <f>IF(T66&gt;=15,15,IF(T66&gt;=12,12,IF(T66&gt;=9,9,IF(T66&gt;=6,6,IF(T66&gt;=1,3,0)))))</f>
        <v>0</v>
      </c>
      <c r="U454" s="17">
        <f>IF(U66&gt;=50,15,IF(U66&gt;=20,10,IF(U66&gt;=1,5,0)))</f>
        <v>0</v>
      </c>
      <c r="V454" s="17">
        <f>IF(V66&gt;=3,15,IF(V66&gt;=2,10,IF(V66&gt;=1,5,0)))</f>
        <v>0</v>
      </c>
      <c r="W454" s="17">
        <f>IF(W66&gt;=25,10,IF(W66&gt;=20,8,IF(W66&gt;=16,6,IF(W66&gt;=11,4,IF(W66&gt;=6,2,IF(W66&gt;=1,1,0))))))</f>
        <v>0</v>
      </c>
      <c r="X454" s="17">
        <f>IF(X66="구성",15,0)</f>
        <v>0</v>
      </c>
      <c r="Y454" s="17">
        <f>IF(Y66&gt;=4,10,IF(Y66=3,8,IF(Y66=2,6,IF(Y66=1,4,0))))</f>
        <v>0</v>
      </c>
      <c r="Z454" s="35">
        <f>Z66</f>
        <v>0</v>
      </c>
      <c r="AA454" s="35">
        <f>AA66</f>
        <v>0</v>
      </c>
      <c r="AB454" s="35">
        <f>AB66</f>
        <v>0</v>
      </c>
      <c r="AC454" s="35">
        <f>AC66</f>
        <v>0</v>
      </c>
      <c r="AD454" s="35">
        <f>AD66</f>
        <v>0</v>
      </c>
      <c r="AE454" s="18">
        <f t="shared" si="2"/>
        <v>0</v>
      </c>
    </row>
    <row r="455" spans="1:31" x14ac:dyDescent="0.3">
      <c r="A455" s="217">
        <f>A67</f>
        <v>62</v>
      </c>
      <c r="B455" s="16">
        <f>B67</f>
        <v>0</v>
      </c>
      <c r="C455" s="198">
        <f>C67</f>
        <v>0</v>
      </c>
      <c r="D455" s="16">
        <f>D67</f>
        <v>0</v>
      </c>
      <c r="E455" s="16">
        <f t="shared" si="1"/>
        <v>0</v>
      </c>
      <c r="F455" s="17">
        <f>IF(F67="후원(일시22건 또는 정기8건)또는 자원봉사(8명)",10,IF(F67="후원(일시13건 또는 정기5건)또는 자원봉사(7명)",8,IF(F67="후원(일시7건 또는 정기3건)또는 자원봉사(4명)",6,IF(F67="후원(일시4건 또는 정기2건)또는 자원봉사(2명)",4,IF(F67="후원(일시1건 또는 정기1건)또는 자원봉사(1명)",2,0)))))</f>
        <v>0</v>
      </c>
      <c r="G455" s="17">
        <f>IF(G67="게시",5,0)</f>
        <v>0</v>
      </c>
      <c r="H455" s="17">
        <f>IF(H67&gt;=6,20,IF(H67=5,15,IF(H67=4,10,IF(H67=3,5,0))))</f>
        <v>0</v>
      </c>
      <c r="I455" s="17">
        <f>IF(I67&gt;=30,20,IF(I67&gt;=22,15,IF(I67&gt;=15,10,IF(I67&gt;=8,5,0))))</f>
        <v>0</v>
      </c>
      <c r="J455" s="17">
        <f>IF(J67&gt;=500,10,IF(J67&gt;=300,8,IF(J67&gt;=200,6,IF(J67&gt;=100,4,IF(J67&gt;=1,2,IF(J67=0,0))))))</f>
        <v>0</v>
      </c>
      <c r="K455" s="17">
        <f>IF(K67&gt;=40,15,IF(K67&gt;=25,12,IF(K67&gt;=15,9,IF(K67&gt;=8,6,0))))</f>
        <v>0</v>
      </c>
      <c r="L455" s="17">
        <f>IF(L67="설치",5,0)</f>
        <v>0</v>
      </c>
      <c r="M455" s="17">
        <f>IF(M67="가능",5,0)</f>
        <v>0</v>
      </c>
      <c r="N455" s="17">
        <f>IF(N67="사용",5,0)</f>
        <v>0</v>
      </c>
      <c r="O455" s="17">
        <f>IF(O67&gt;=550,10,IF(O67&gt;=400,8,IF(O67&gt;=300,6,IF(O67&gt;=200,4,IF(O67&gt;=50,2,0)))))</f>
        <v>0</v>
      </c>
      <c r="P455" s="17">
        <f>IF(P67&gt;=5000,10,IF(P67&gt;=3000,8,IF(P67&gt;=2000,6,IF(P67&gt;=1000,4,IF(P67&gt;=500,2,0)))))</f>
        <v>0</v>
      </c>
      <c r="Q455" s="17">
        <f>IF(Q67&gt;=1000,10,IF(Q67&gt;=800,8,IF(Q67&gt;=600,6,IF(Q67&gt;=400,4,IF(Q67&gt;=200,2,0)))))</f>
        <v>0</v>
      </c>
      <c r="R455" s="17">
        <f>IF(R67&gt;=5000,5,IF(R67&gt;=3000,4,IF(R67&gt;=2000,3,IF(R67&gt;=1000,2,IF(R67&gt;=500,1,0)))))</f>
        <v>0</v>
      </c>
      <c r="S455" s="17">
        <f>IF(S67&gt;=4000,5,IF(S67&gt;=2500,4,IF(S67&gt;=1000,3,IF(S67&gt;=500,2,IF(S67&gt;=300,1,0)))))</f>
        <v>0</v>
      </c>
      <c r="T455" s="17">
        <f>IF(T67&gt;=15,15,IF(T67&gt;=12,12,IF(T67&gt;=9,9,IF(T67&gt;=6,6,IF(T67&gt;=1,3,0)))))</f>
        <v>0</v>
      </c>
      <c r="U455" s="17">
        <f>IF(U67&gt;=50,15,IF(U67&gt;=20,10,IF(U67&gt;=1,5,0)))</f>
        <v>0</v>
      </c>
      <c r="V455" s="17">
        <f>IF(V67&gt;=3,15,IF(V67&gt;=2,10,IF(V67&gt;=1,5,0)))</f>
        <v>0</v>
      </c>
      <c r="W455" s="17">
        <f>IF(W67&gt;=25,10,IF(W67&gt;=20,8,IF(W67&gt;=16,6,IF(W67&gt;=11,4,IF(W67&gt;=6,2,IF(W67&gt;=1,1,0))))))</f>
        <v>0</v>
      </c>
      <c r="X455" s="17">
        <f>IF(X67="구성",15,0)</f>
        <v>0</v>
      </c>
      <c r="Y455" s="17">
        <f>IF(Y67&gt;=4,10,IF(Y67=3,8,IF(Y67=2,6,IF(Y67=1,4,0))))</f>
        <v>0</v>
      </c>
      <c r="Z455" s="35">
        <f>Z67</f>
        <v>0</v>
      </c>
      <c r="AA455" s="35">
        <f>AA67</f>
        <v>0</v>
      </c>
      <c r="AB455" s="35">
        <f>AB67</f>
        <v>0</v>
      </c>
      <c r="AC455" s="35">
        <f>AC67</f>
        <v>0</v>
      </c>
      <c r="AD455" s="35">
        <f>AD67</f>
        <v>0</v>
      </c>
      <c r="AE455" s="18">
        <f t="shared" si="2"/>
        <v>0</v>
      </c>
    </row>
    <row r="456" spans="1:31" x14ac:dyDescent="0.3">
      <c r="A456" s="217">
        <f>A68</f>
        <v>63</v>
      </c>
      <c r="B456" s="16">
        <f>B68</f>
        <v>0</v>
      </c>
      <c r="C456" s="198">
        <f>C68</f>
        <v>0</v>
      </c>
      <c r="D456" s="16">
        <f>D68</f>
        <v>0</v>
      </c>
      <c r="E456" s="16">
        <f t="shared" si="1"/>
        <v>0</v>
      </c>
      <c r="F456" s="17">
        <f>IF(F68="후원(일시22건 또는 정기8건)또는 자원봉사(8명)",10,IF(F68="후원(일시13건 또는 정기5건)또는 자원봉사(7명)",8,IF(F68="후원(일시7건 또는 정기3건)또는 자원봉사(4명)",6,IF(F68="후원(일시4건 또는 정기2건)또는 자원봉사(2명)",4,IF(F68="후원(일시1건 또는 정기1건)또는 자원봉사(1명)",2,0)))))</f>
        <v>0</v>
      </c>
      <c r="G456" s="17">
        <f>IF(G68="게시",5,0)</f>
        <v>0</v>
      </c>
      <c r="H456" s="17">
        <f>IF(H68&gt;=6,20,IF(H68=5,15,IF(H68=4,10,IF(H68=3,5,0))))</f>
        <v>0</v>
      </c>
      <c r="I456" s="17">
        <f>IF(I68&gt;=30,20,IF(I68&gt;=22,15,IF(I68&gt;=15,10,IF(I68&gt;=8,5,0))))</f>
        <v>0</v>
      </c>
      <c r="J456" s="17">
        <f>IF(J68&gt;=500,10,IF(J68&gt;=300,8,IF(J68&gt;=200,6,IF(J68&gt;=100,4,IF(J68&gt;=1,2,IF(J68=0,0))))))</f>
        <v>0</v>
      </c>
      <c r="K456" s="17">
        <f>IF(K68&gt;=40,15,IF(K68&gt;=25,12,IF(K68&gt;=15,9,IF(K68&gt;=8,6,0))))</f>
        <v>0</v>
      </c>
      <c r="L456" s="17">
        <f>IF(L68="설치",5,0)</f>
        <v>0</v>
      </c>
      <c r="M456" s="17">
        <f>IF(M68="가능",5,0)</f>
        <v>0</v>
      </c>
      <c r="N456" s="17">
        <f>IF(N68="사용",5,0)</f>
        <v>0</v>
      </c>
      <c r="O456" s="17">
        <f>IF(O68&gt;=550,10,IF(O68&gt;=400,8,IF(O68&gt;=300,6,IF(O68&gt;=200,4,IF(O68&gt;=50,2,0)))))</f>
        <v>0</v>
      </c>
      <c r="P456" s="17">
        <f>IF(P68&gt;=5000,10,IF(P68&gt;=3000,8,IF(P68&gt;=2000,6,IF(P68&gt;=1000,4,IF(P68&gt;=500,2,0)))))</f>
        <v>0</v>
      </c>
      <c r="Q456" s="17">
        <f>IF(Q68&gt;=1000,10,IF(Q68&gt;=800,8,IF(Q68&gt;=600,6,IF(Q68&gt;=400,4,IF(Q68&gt;=200,2,0)))))</f>
        <v>0</v>
      </c>
      <c r="R456" s="17">
        <f>IF(R68&gt;=5000,5,IF(R68&gt;=3000,4,IF(R68&gt;=2000,3,IF(R68&gt;=1000,2,IF(R68&gt;=500,1,0)))))</f>
        <v>0</v>
      </c>
      <c r="S456" s="17">
        <f>IF(S68&gt;=4000,5,IF(S68&gt;=2500,4,IF(S68&gt;=1000,3,IF(S68&gt;=500,2,IF(S68&gt;=300,1,0)))))</f>
        <v>0</v>
      </c>
      <c r="T456" s="17">
        <f>IF(T68&gt;=15,15,IF(T68&gt;=12,12,IF(T68&gt;=9,9,IF(T68&gt;=6,6,IF(T68&gt;=1,3,0)))))</f>
        <v>0</v>
      </c>
      <c r="U456" s="17">
        <f>IF(U68&gt;=50,15,IF(U68&gt;=20,10,IF(U68&gt;=1,5,0)))</f>
        <v>0</v>
      </c>
      <c r="V456" s="17">
        <f>IF(V68&gt;=3,15,IF(V68&gt;=2,10,IF(V68&gt;=1,5,0)))</f>
        <v>0</v>
      </c>
      <c r="W456" s="17">
        <f>IF(W68&gt;=25,10,IF(W68&gt;=20,8,IF(W68&gt;=16,6,IF(W68&gt;=11,4,IF(W68&gt;=6,2,IF(W68&gt;=1,1,0))))))</f>
        <v>0</v>
      </c>
      <c r="X456" s="17">
        <f>IF(X68="구성",15,0)</f>
        <v>0</v>
      </c>
      <c r="Y456" s="17">
        <f>IF(Y68&gt;=4,10,IF(Y68=3,8,IF(Y68=2,6,IF(Y68=1,4,0))))</f>
        <v>0</v>
      </c>
      <c r="Z456" s="35">
        <f>Z68</f>
        <v>0</v>
      </c>
      <c r="AA456" s="35">
        <f>AA68</f>
        <v>0</v>
      </c>
      <c r="AB456" s="35">
        <f>AB68</f>
        <v>0</v>
      </c>
      <c r="AC456" s="35">
        <f>AC68</f>
        <v>0</v>
      </c>
      <c r="AD456" s="35">
        <f>AD68</f>
        <v>0</v>
      </c>
      <c r="AE456" s="18">
        <f t="shared" si="2"/>
        <v>0</v>
      </c>
    </row>
    <row r="457" spans="1:31" x14ac:dyDescent="0.3">
      <c r="A457" s="217">
        <f>A69</f>
        <v>64</v>
      </c>
      <c r="B457" s="16">
        <f>B69</f>
        <v>0</v>
      </c>
      <c r="C457" s="198">
        <f>C69</f>
        <v>0</v>
      </c>
      <c r="D457" s="16">
        <f>D69</f>
        <v>0</v>
      </c>
      <c r="E457" s="16">
        <f t="shared" si="1"/>
        <v>0</v>
      </c>
      <c r="F457" s="17">
        <f>IF(F69="후원(일시22건 또는 정기8건)또는 자원봉사(8명)",10,IF(F69="후원(일시13건 또는 정기5건)또는 자원봉사(7명)",8,IF(F69="후원(일시7건 또는 정기3건)또는 자원봉사(4명)",6,IF(F69="후원(일시4건 또는 정기2건)또는 자원봉사(2명)",4,IF(F69="후원(일시1건 또는 정기1건)또는 자원봉사(1명)",2,0)))))</f>
        <v>0</v>
      </c>
      <c r="G457" s="17">
        <f>IF(G69="게시",5,0)</f>
        <v>0</v>
      </c>
      <c r="H457" s="17">
        <f>IF(H69&gt;=6,20,IF(H69=5,15,IF(H69=4,10,IF(H69=3,5,0))))</f>
        <v>0</v>
      </c>
      <c r="I457" s="17">
        <f>IF(I69&gt;=30,20,IF(I69&gt;=22,15,IF(I69&gt;=15,10,IF(I69&gt;=8,5,0))))</f>
        <v>0</v>
      </c>
      <c r="J457" s="17">
        <f>IF(J69&gt;=500,10,IF(J69&gt;=300,8,IF(J69&gt;=200,6,IF(J69&gt;=100,4,IF(J69&gt;=1,2,IF(J69=0,0))))))</f>
        <v>0</v>
      </c>
      <c r="K457" s="17">
        <f>IF(K69&gt;=40,15,IF(K69&gt;=25,12,IF(K69&gt;=15,9,IF(K69&gt;=8,6,0))))</f>
        <v>0</v>
      </c>
      <c r="L457" s="17">
        <f>IF(L69="설치",5,0)</f>
        <v>0</v>
      </c>
      <c r="M457" s="17">
        <f>IF(M69="가능",5,0)</f>
        <v>0</v>
      </c>
      <c r="N457" s="17">
        <f>IF(N69="사용",5,0)</f>
        <v>0</v>
      </c>
      <c r="O457" s="17">
        <f>IF(O69&gt;=550,10,IF(O69&gt;=400,8,IF(O69&gt;=300,6,IF(O69&gt;=200,4,IF(O69&gt;=50,2,0)))))</f>
        <v>0</v>
      </c>
      <c r="P457" s="17">
        <f>IF(P69&gt;=5000,10,IF(P69&gt;=3000,8,IF(P69&gt;=2000,6,IF(P69&gt;=1000,4,IF(P69&gt;=500,2,0)))))</f>
        <v>0</v>
      </c>
      <c r="Q457" s="17">
        <f>IF(Q69&gt;=1000,10,IF(Q69&gt;=800,8,IF(Q69&gt;=600,6,IF(Q69&gt;=400,4,IF(Q69&gt;=200,2,0)))))</f>
        <v>0</v>
      </c>
      <c r="R457" s="17">
        <f>IF(R69&gt;=5000,5,IF(R69&gt;=3000,4,IF(R69&gt;=2000,3,IF(R69&gt;=1000,2,IF(R69&gt;=500,1,0)))))</f>
        <v>0</v>
      </c>
      <c r="S457" s="17">
        <f>IF(S69&gt;=4000,5,IF(S69&gt;=2500,4,IF(S69&gt;=1000,3,IF(S69&gt;=500,2,IF(S69&gt;=300,1,0)))))</f>
        <v>0</v>
      </c>
      <c r="T457" s="17">
        <f>IF(T69&gt;=15,15,IF(T69&gt;=12,12,IF(T69&gt;=9,9,IF(T69&gt;=6,6,IF(T69&gt;=1,3,0)))))</f>
        <v>0</v>
      </c>
      <c r="U457" s="17">
        <f>IF(U69&gt;=50,15,IF(U69&gt;=20,10,IF(U69&gt;=1,5,0)))</f>
        <v>0</v>
      </c>
      <c r="V457" s="17">
        <f>IF(V69&gt;=3,15,IF(V69&gt;=2,10,IF(V69&gt;=1,5,0)))</f>
        <v>0</v>
      </c>
      <c r="W457" s="17">
        <f>IF(W69&gt;=25,10,IF(W69&gt;=20,8,IF(W69&gt;=16,6,IF(W69&gt;=11,4,IF(W69&gt;=6,2,IF(W69&gt;=1,1,0))))))</f>
        <v>0</v>
      </c>
      <c r="X457" s="17">
        <f>IF(X69="구성",15,0)</f>
        <v>0</v>
      </c>
      <c r="Y457" s="17">
        <f>IF(Y69&gt;=4,10,IF(Y69=3,8,IF(Y69=2,6,IF(Y69=1,4,0))))</f>
        <v>0</v>
      </c>
      <c r="Z457" s="35">
        <f>Z69</f>
        <v>0</v>
      </c>
      <c r="AA457" s="35">
        <f>AA69</f>
        <v>0</v>
      </c>
      <c r="AB457" s="35">
        <f>AB69</f>
        <v>0</v>
      </c>
      <c r="AC457" s="35">
        <f>AC69</f>
        <v>0</v>
      </c>
      <c r="AD457" s="35">
        <f>AD69</f>
        <v>0</v>
      </c>
      <c r="AE457" s="18">
        <f t="shared" si="2"/>
        <v>0</v>
      </c>
    </row>
    <row r="458" spans="1:31" x14ac:dyDescent="0.3">
      <c r="A458" s="217">
        <f>A70</f>
        <v>65</v>
      </c>
      <c r="B458" s="16">
        <f>B70</f>
        <v>0</v>
      </c>
      <c r="C458" s="198">
        <f>C70</f>
        <v>0</v>
      </c>
      <c r="D458" s="16">
        <f>D70</f>
        <v>0</v>
      </c>
      <c r="E458" s="16">
        <f t="shared" si="1"/>
        <v>0</v>
      </c>
      <c r="F458" s="17">
        <f>IF(F70="후원(일시22건 또는 정기8건)또는 자원봉사(8명)",10,IF(F70="후원(일시13건 또는 정기5건)또는 자원봉사(7명)",8,IF(F70="후원(일시7건 또는 정기3건)또는 자원봉사(4명)",6,IF(F70="후원(일시4건 또는 정기2건)또는 자원봉사(2명)",4,IF(F70="후원(일시1건 또는 정기1건)또는 자원봉사(1명)",2,0)))))</f>
        <v>0</v>
      </c>
      <c r="G458" s="17">
        <f>IF(G70="게시",5,0)</f>
        <v>0</v>
      </c>
      <c r="H458" s="17">
        <f>IF(H70&gt;=6,20,IF(H70=5,15,IF(H70=4,10,IF(H70=3,5,0))))</f>
        <v>0</v>
      </c>
      <c r="I458" s="17">
        <f>IF(I70&gt;=30,20,IF(I70&gt;=22,15,IF(I70&gt;=15,10,IF(I70&gt;=8,5,0))))</f>
        <v>0</v>
      </c>
      <c r="J458" s="17">
        <f>IF(J70&gt;=500,10,IF(J70&gt;=300,8,IF(J70&gt;=200,6,IF(J70&gt;=100,4,IF(J70&gt;=1,2,IF(J70=0,0))))))</f>
        <v>0</v>
      </c>
      <c r="K458" s="17">
        <f>IF(K70&gt;=40,15,IF(K70&gt;=25,12,IF(K70&gt;=15,9,IF(K70&gt;=8,6,0))))</f>
        <v>0</v>
      </c>
      <c r="L458" s="17">
        <f>IF(L70="설치",5,0)</f>
        <v>0</v>
      </c>
      <c r="M458" s="17">
        <f>IF(M70="가능",5,0)</f>
        <v>0</v>
      </c>
      <c r="N458" s="17">
        <f>IF(N70="사용",5,0)</f>
        <v>0</v>
      </c>
      <c r="O458" s="17">
        <f>IF(O70&gt;=550,10,IF(O70&gt;=400,8,IF(O70&gt;=300,6,IF(O70&gt;=200,4,IF(O70&gt;=50,2,0)))))</f>
        <v>0</v>
      </c>
      <c r="P458" s="17">
        <f>IF(P70&gt;=5000,10,IF(P70&gt;=3000,8,IF(P70&gt;=2000,6,IF(P70&gt;=1000,4,IF(P70&gt;=500,2,0)))))</f>
        <v>0</v>
      </c>
      <c r="Q458" s="17">
        <f>IF(Q70&gt;=1000,10,IF(Q70&gt;=800,8,IF(Q70&gt;=600,6,IF(Q70&gt;=400,4,IF(Q70&gt;=200,2,0)))))</f>
        <v>0</v>
      </c>
      <c r="R458" s="17">
        <f>IF(R70&gt;=5000,5,IF(R70&gt;=3000,4,IF(R70&gt;=2000,3,IF(R70&gt;=1000,2,IF(R70&gt;=500,1,0)))))</f>
        <v>0</v>
      </c>
      <c r="S458" s="17">
        <f>IF(S70&gt;=4000,5,IF(S70&gt;=2500,4,IF(S70&gt;=1000,3,IF(S70&gt;=500,2,IF(S70&gt;=300,1,0)))))</f>
        <v>0</v>
      </c>
      <c r="T458" s="17">
        <f>IF(T70&gt;=15,15,IF(T70&gt;=12,12,IF(T70&gt;=9,9,IF(T70&gt;=6,6,IF(T70&gt;=1,3,0)))))</f>
        <v>0</v>
      </c>
      <c r="U458" s="17">
        <f>IF(U70&gt;=50,15,IF(U70&gt;=20,10,IF(U70&gt;=1,5,0)))</f>
        <v>0</v>
      </c>
      <c r="V458" s="17">
        <f>IF(V70&gt;=3,15,IF(V70&gt;=2,10,IF(V70&gt;=1,5,0)))</f>
        <v>0</v>
      </c>
      <c r="W458" s="17">
        <f>IF(W70&gt;=25,10,IF(W70&gt;=20,8,IF(W70&gt;=16,6,IF(W70&gt;=11,4,IF(W70&gt;=6,2,IF(W70&gt;=1,1,0))))))</f>
        <v>0</v>
      </c>
      <c r="X458" s="17">
        <f>IF(X70="구성",15,0)</f>
        <v>0</v>
      </c>
      <c r="Y458" s="17">
        <f>IF(Y70&gt;=4,10,IF(Y70=3,8,IF(Y70=2,6,IF(Y70=1,4,0))))</f>
        <v>0</v>
      </c>
      <c r="Z458" s="35">
        <f>Z70</f>
        <v>0</v>
      </c>
      <c r="AA458" s="35">
        <f>AA70</f>
        <v>0</v>
      </c>
      <c r="AB458" s="35">
        <f>AB70</f>
        <v>0</v>
      </c>
      <c r="AC458" s="35">
        <f>AC70</f>
        <v>0</v>
      </c>
      <c r="AD458" s="35">
        <f>AD70</f>
        <v>0</v>
      </c>
      <c r="AE458" s="18">
        <f t="shared" si="2"/>
        <v>0</v>
      </c>
    </row>
    <row r="459" spans="1:31" x14ac:dyDescent="0.3">
      <c r="A459" s="217">
        <f>A71</f>
        <v>66</v>
      </c>
      <c r="B459" s="16">
        <f>B71</f>
        <v>0</v>
      </c>
      <c r="C459" s="198">
        <f>C71</f>
        <v>0</v>
      </c>
      <c r="D459" s="16">
        <f>D71</f>
        <v>0</v>
      </c>
      <c r="E459" s="16">
        <f t="shared" ref="E459:E522" si="3">E71</f>
        <v>0</v>
      </c>
      <c r="F459" s="17">
        <f>IF(F71="후원(일시22건 또는 정기8건)또는 자원봉사(8명)",10,IF(F71="후원(일시13건 또는 정기5건)또는 자원봉사(7명)",8,IF(F71="후원(일시7건 또는 정기3건)또는 자원봉사(4명)",6,IF(F71="후원(일시4건 또는 정기2건)또는 자원봉사(2명)",4,IF(F71="후원(일시1건 또는 정기1건)또는 자원봉사(1명)",2,0)))))</f>
        <v>0</v>
      </c>
      <c r="G459" s="17">
        <f>IF(G71="게시",5,0)</f>
        <v>0</v>
      </c>
      <c r="H459" s="17">
        <f>IF(H71&gt;=6,20,IF(H71=5,15,IF(H71=4,10,IF(H71=3,5,0))))</f>
        <v>0</v>
      </c>
      <c r="I459" s="17">
        <f>IF(I71&gt;=30,20,IF(I71&gt;=22,15,IF(I71&gt;=15,10,IF(I71&gt;=8,5,0))))</f>
        <v>0</v>
      </c>
      <c r="J459" s="17">
        <f>IF(J71&gt;=500,10,IF(J71&gt;=300,8,IF(J71&gt;=200,6,IF(J71&gt;=100,4,IF(J71&gt;=1,2,IF(J71=0,0))))))</f>
        <v>0</v>
      </c>
      <c r="K459" s="17">
        <f>IF(K71&gt;=40,15,IF(K71&gt;=25,12,IF(K71&gt;=15,9,IF(K71&gt;=8,6,0))))</f>
        <v>0</v>
      </c>
      <c r="L459" s="17">
        <f>IF(L71="설치",5,0)</f>
        <v>0</v>
      </c>
      <c r="M459" s="17">
        <f>IF(M71="가능",5,0)</f>
        <v>0</v>
      </c>
      <c r="N459" s="17">
        <f>IF(N71="사용",5,0)</f>
        <v>0</v>
      </c>
      <c r="O459" s="17">
        <f>IF(O71&gt;=550,10,IF(O71&gt;=400,8,IF(O71&gt;=300,6,IF(O71&gt;=200,4,IF(O71&gt;=50,2,0)))))</f>
        <v>0</v>
      </c>
      <c r="P459" s="17">
        <f>IF(P71&gt;=5000,10,IF(P71&gt;=3000,8,IF(P71&gt;=2000,6,IF(P71&gt;=1000,4,IF(P71&gt;=500,2,0)))))</f>
        <v>0</v>
      </c>
      <c r="Q459" s="17">
        <f>IF(Q71&gt;=1000,10,IF(Q71&gt;=800,8,IF(Q71&gt;=600,6,IF(Q71&gt;=400,4,IF(Q71&gt;=200,2,0)))))</f>
        <v>0</v>
      </c>
      <c r="R459" s="17">
        <f>IF(R71&gt;=5000,5,IF(R71&gt;=3000,4,IF(R71&gt;=2000,3,IF(R71&gt;=1000,2,IF(R71&gt;=500,1,0)))))</f>
        <v>0</v>
      </c>
      <c r="S459" s="17">
        <f>IF(S71&gt;=4000,5,IF(S71&gt;=2500,4,IF(S71&gt;=1000,3,IF(S71&gt;=500,2,IF(S71&gt;=300,1,0)))))</f>
        <v>0</v>
      </c>
      <c r="T459" s="17">
        <f>IF(T71&gt;=15,15,IF(T71&gt;=12,12,IF(T71&gt;=9,9,IF(T71&gt;=6,6,IF(T71&gt;=1,3,0)))))</f>
        <v>0</v>
      </c>
      <c r="U459" s="17">
        <f>IF(U71&gt;=50,15,IF(U71&gt;=20,10,IF(U71&gt;=1,5,0)))</f>
        <v>0</v>
      </c>
      <c r="V459" s="17">
        <f>IF(V71&gt;=3,15,IF(V71&gt;=2,10,IF(V71&gt;=1,5,0)))</f>
        <v>0</v>
      </c>
      <c r="W459" s="17">
        <f>IF(W71&gt;=25,10,IF(W71&gt;=20,8,IF(W71&gt;=16,6,IF(W71&gt;=11,4,IF(W71&gt;=6,2,IF(W71&gt;=1,1,0))))))</f>
        <v>0</v>
      </c>
      <c r="X459" s="17">
        <f>IF(X71="구성",15,0)</f>
        <v>0</v>
      </c>
      <c r="Y459" s="17">
        <f>IF(Y71&gt;=4,10,IF(Y71=3,8,IF(Y71=2,6,IF(Y71=1,4,0))))</f>
        <v>0</v>
      </c>
      <c r="Z459" s="35">
        <f>Z71</f>
        <v>0</v>
      </c>
      <c r="AA459" s="35">
        <f>AA71</f>
        <v>0</v>
      </c>
      <c r="AB459" s="35">
        <f>AB71</f>
        <v>0</v>
      </c>
      <c r="AC459" s="35">
        <f>AC71</f>
        <v>0</v>
      </c>
      <c r="AD459" s="35">
        <f>AD71</f>
        <v>0</v>
      </c>
      <c r="AE459" s="18">
        <f t="shared" si="2"/>
        <v>0</v>
      </c>
    </row>
    <row r="460" spans="1:31" x14ac:dyDescent="0.3">
      <c r="A460" s="217">
        <f>A72</f>
        <v>67</v>
      </c>
      <c r="B460" s="16">
        <f>B72</f>
        <v>0</v>
      </c>
      <c r="C460" s="198">
        <f>C72</f>
        <v>0</v>
      </c>
      <c r="D460" s="16">
        <f>D72</f>
        <v>0</v>
      </c>
      <c r="E460" s="16">
        <f t="shared" si="3"/>
        <v>0</v>
      </c>
      <c r="F460" s="17">
        <f>IF(F72="후원(일시22건 또는 정기8건)또는 자원봉사(8명)",10,IF(F72="후원(일시13건 또는 정기5건)또는 자원봉사(7명)",8,IF(F72="후원(일시7건 또는 정기3건)또는 자원봉사(4명)",6,IF(F72="후원(일시4건 또는 정기2건)또는 자원봉사(2명)",4,IF(F72="후원(일시1건 또는 정기1건)또는 자원봉사(1명)",2,0)))))</f>
        <v>0</v>
      </c>
      <c r="G460" s="17">
        <f>IF(G72="게시",5,0)</f>
        <v>0</v>
      </c>
      <c r="H460" s="17">
        <f>IF(H72&gt;=6,20,IF(H72=5,15,IF(H72=4,10,IF(H72=3,5,0))))</f>
        <v>0</v>
      </c>
      <c r="I460" s="17">
        <f>IF(I72&gt;=30,20,IF(I72&gt;=22,15,IF(I72&gt;=15,10,IF(I72&gt;=8,5,0))))</f>
        <v>0</v>
      </c>
      <c r="J460" s="17">
        <f>IF(J72&gt;=500,10,IF(J72&gt;=300,8,IF(J72&gt;=200,6,IF(J72&gt;=100,4,IF(J72&gt;=1,2,IF(J72=0,0))))))</f>
        <v>0</v>
      </c>
      <c r="K460" s="17">
        <f>IF(K72&gt;=40,15,IF(K72&gt;=25,12,IF(K72&gt;=15,9,IF(K72&gt;=8,6,0))))</f>
        <v>0</v>
      </c>
      <c r="L460" s="17">
        <f>IF(L72="설치",5,0)</f>
        <v>0</v>
      </c>
      <c r="M460" s="17">
        <f>IF(M72="가능",5,0)</f>
        <v>0</v>
      </c>
      <c r="N460" s="17">
        <f>IF(N72="사용",5,0)</f>
        <v>0</v>
      </c>
      <c r="O460" s="17">
        <f>IF(O72&gt;=550,10,IF(O72&gt;=400,8,IF(O72&gt;=300,6,IF(O72&gt;=200,4,IF(O72&gt;=50,2,0)))))</f>
        <v>0</v>
      </c>
      <c r="P460" s="17">
        <f>IF(P72&gt;=5000,10,IF(P72&gt;=3000,8,IF(P72&gt;=2000,6,IF(P72&gt;=1000,4,IF(P72&gt;=500,2,0)))))</f>
        <v>0</v>
      </c>
      <c r="Q460" s="17">
        <f>IF(Q72&gt;=1000,10,IF(Q72&gt;=800,8,IF(Q72&gt;=600,6,IF(Q72&gt;=400,4,IF(Q72&gt;=200,2,0)))))</f>
        <v>0</v>
      </c>
      <c r="R460" s="17">
        <f>IF(R72&gt;=5000,5,IF(R72&gt;=3000,4,IF(R72&gt;=2000,3,IF(R72&gt;=1000,2,IF(R72&gt;=500,1,0)))))</f>
        <v>0</v>
      </c>
      <c r="S460" s="17">
        <f>IF(S72&gt;=4000,5,IF(S72&gt;=2500,4,IF(S72&gt;=1000,3,IF(S72&gt;=500,2,IF(S72&gt;=300,1,0)))))</f>
        <v>0</v>
      </c>
      <c r="T460" s="17">
        <f>IF(T72&gt;=15,15,IF(T72&gt;=12,12,IF(T72&gt;=9,9,IF(T72&gt;=6,6,IF(T72&gt;=1,3,0)))))</f>
        <v>0</v>
      </c>
      <c r="U460" s="17">
        <f>IF(U72&gt;=50,15,IF(U72&gt;=20,10,IF(U72&gt;=1,5,0)))</f>
        <v>0</v>
      </c>
      <c r="V460" s="17">
        <f>IF(V72&gt;=3,15,IF(V72&gt;=2,10,IF(V72&gt;=1,5,0)))</f>
        <v>0</v>
      </c>
      <c r="W460" s="17">
        <f>IF(W72&gt;=25,10,IF(W72&gt;=20,8,IF(W72&gt;=16,6,IF(W72&gt;=11,4,IF(W72&gt;=6,2,IF(W72&gt;=1,1,0))))))</f>
        <v>0</v>
      </c>
      <c r="X460" s="17">
        <f>IF(X72="구성",15,0)</f>
        <v>0</v>
      </c>
      <c r="Y460" s="17">
        <f>IF(Y72&gt;=4,10,IF(Y72=3,8,IF(Y72=2,6,IF(Y72=1,4,0))))</f>
        <v>0</v>
      </c>
      <c r="Z460" s="35">
        <f>Z72</f>
        <v>0</v>
      </c>
      <c r="AA460" s="35">
        <f>AA72</f>
        <v>0</v>
      </c>
      <c r="AB460" s="35">
        <f>AB72</f>
        <v>0</v>
      </c>
      <c r="AC460" s="35">
        <f>AC72</f>
        <v>0</v>
      </c>
      <c r="AD460" s="35">
        <f>AD72</f>
        <v>0</v>
      </c>
      <c r="AE460" s="18">
        <f t="shared" ref="AE460:AE523" si="4">SUM(F460:AD460)</f>
        <v>0</v>
      </c>
    </row>
    <row r="461" spans="1:31" x14ac:dyDescent="0.3">
      <c r="A461" s="217">
        <f>A73</f>
        <v>68</v>
      </c>
      <c r="B461" s="16">
        <f>B73</f>
        <v>0</v>
      </c>
      <c r="C461" s="198">
        <f>C73</f>
        <v>0</v>
      </c>
      <c r="D461" s="16">
        <f>D73</f>
        <v>0</v>
      </c>
      <c r="E461" s="16">
        <f t="shared" si="3"/>
        <v>0</v>
      </c>
      <c r="F461" s="17">
        <f>IF(F73="후원(일시22건 또는 정기8건)또는 자원봉사(8명)",10,IF(F73="후원(일시13건 또는 정기5건)또는 자원봉사(7명)",8,IF(F73="후원(일시7건 또는 정기3건)또는 자원봉사(4명)",6,IF(F73="후원(일시4건 또는 정기2건)또는 자원봉사(2명)",4,IF(F73="후원(일시1건 또는 정기1건)또는 자원봉사(1명)",2,0)))))</f>
        <v>0</v>
      </c>
      <c r="G461" s="17">
        <f>IF(G73="게시",5,0)</f>
        <v>0</v>
      </c>
      <c r="H461" s="17">
        <f>IF(H73&gt;=6,20,IF(H73=5,15,IF(H73=4,10,IF(H73=3,5,0))))</f>
        <v>0</v>
      </c>
      <c r="I461" s="17">
        <f>IF(I73&gt;=30,20,IF(I73&gt;=22,15,IF(I73&gt;=15,10,IF(I73&gt;=8,5,0))))</f>
        <v>0</v>
      </c>
      <c r="J461" s="17">
        <f>IF(J73&gt;=500,10,IF(J73&gt;=300,8,IF(J73&gt;=200,6,IF(J73&gt;=100,4,IF(J73&gt;=1,2,IF(J73=0,0))))))</f>
        <v>0</v>
      </c>
      <c r="K461" s="17">
        <f>IF(K73&gt;=40,15,IF(K73&gt;=25,12,IF(K73&gt;=15,9,IF(K73&gt;=8,6,0))))</f>
        <v>0</v>
      </c>
      <c r="L461" s="17">
        <f>IF(L73="설치",5,0)</f>
        <v>0</v>
      </c>
      <c r="M461" s="17">
        <f>IF(M73="가능",5,0)</f>
        <v>0</v>
      </c>
      <c r="N461" s="17">
        <f>IF(N73="사용",5,0)</f>
        <v>0</v>
      </c>
      <c r="O461" s="17">
        <f>IF(O73&gt;=550,10,IF(O73&gt;=400,8,IF(O73&gt;=300,6,IF(O73&gt;=200,4,IF(O73&gt;=50,2,0)))))</f>
        <v>0</v>
      </c>
      <c r="P461" s="17">
        <f>IF(P73&gt;=5000,10,IF(P73&gt;=3000,8,IF(P73&gt;=2000,6,IF(P73&gt;=1000,4,IF(P73&gt;=500,2,0)))))</f>
        <v>0</v>
      </c>
      <c r="Q461" s="17">
        <f>IF(Q73&gt;=1000,10,IF(Q73&gt;=800,8,IF(Q73&gt;=600,6,IF(Q73&gt;=400,4,IF(Q73&gt;=200,2,0)))))</f>
        <v>0</v>
      </c>
      <c r="R461" s="17">
        <f>IF(R73&gt;=5000,5,IF(R73&gt;=3000,4,IF(R73&gt;=2000,3,IF(R73&gt;=1000,2,IF(R73&gt;=500,1,0)))))</f>
        <v>0</v>
      </c>
      <c r="S461" s="17">
        <f>IF(S73&gt;=4000,5,IF(S73&gt;=2500,4,IF(S73&gt;=1000,3,IF(S73&gt;=500,2,IF(S73&gt;=300,1,0)))))</f>
        <v>0</v>
      </c>
      <c r="T461" s="17">
        <f>IF(T73&gt;=15,15,IF(T73&gt;=12,12,IF(T73&gt;=9,9,IF(T73&gt;=6,6,IF(T73&gt;=1,3,0)))))</f>
        <v>0</v>
      </c>
      <c r="U461" s="17">
        <f>IF(U73&gt;=50,15,IF(U73&gt;=20,10,IF(U73&gt;=1,5,0)))</f>
        <v>0</v>
      </c>
      <c r="V461" s="17">
        <f>IF(V73&gt;=3,15,IF(V73&gt;=2,10,IF(V73&gt;=1,5,0)))</f>
        <v>0</v>
      </c>
      <c r="W461" s="17">
        <f>IF(W73&gt;=25,10,IF(W73&gt;=20,8,IF(W73&gt;=16,6,IF(W73&gt;=11,4,IF(W73&gt;=6,2,IF(W73&gt;=1,1,0))))))</f>
        <v>0</v>
      </c>
      <c r="X461" s="17">
        <f>IF(X73="구성",15,0)</f>
        <v>0</v>
      </c>
      <c r="Y461" s="17">
        <f>IF(Y73&gt;=4,10,IF(Y73=3,8,IF(Y73=2,6,IF(Y73=1,4,0))))</f>
        <v>0</v>
      </c>
      <c r="Z461" s="35">
        <f>Z73</f>
        <v>0</v>
      </c>
      <c r="AA461" s="35">
        <f>AA73</f>
        <v>0</v>
      </c>
      <c r="AB461" s="35">
        <f>AB73</f>
        <v>0</v>
      </c>
      <c r="AC461" s="35">
        <f>AC73</f>
        <v>0</v>
      </c>
      <c r="AD461" s="35">
        <f>AD73</f>
        <v>0</v>
      </c>
      <c r="AE461" s="18">
        <f t="shared" si="4"/>
        <v>0</v>
      </c>
    </row>
    <row r="462" spans="1:31" x14ac:dyDescent="0.3">
      <c r="A462" s="217">
        <f>A74</f>
        <v>69</v>
      </c>
      <c r="B462" s="16">
        <f>B74</f>
        <v>0</v>
      </c>
      <c r="C462" s="198">
        <f>C74</f>
        <v>0</v>
      </c>
      <c r="D462" s="16">
        <f>D74</f>
        <v>0</v>
      </c>
      <c r="E462" s="16">
        <f t="shared" si="3"/>
        <v>0</v>
      </c>
      <c r="F462" s="17">
        <f>IF(F74="후원(일시22건 또는 정기8건)또는 자원봉사(8명)",10,IF(F74="후원(일시13건 또는 정기5건)또는 자원봉사(7명)",8,IF(F74="후원(일시7건 또는 정기3건)또는 자원봉사(4명)",6,IF(F74="후원(일시4건 또는 정기2건)또는 자원봉사(2명)",4,IF(F74="후원(일시1건 또는 정기1건)또는 자원봉사(1명)",2,0)))))</f>
        <v>0</v>
      </c>
      <c r="G462" s="17">
        <f>IF(G74="게시",5,0)</f>
        <v>0</v>
      </c>
      <c r="H462" s="17">
        <f>IF(H74&gt;=6,20,IF(H74=5,15,IF(H74=4,10,IF(H74=3,5,0))))</f>
        <v>0</v>
      </c>
      <c r="I462" s="17">
        <f>IF(I74&gt;=30,20,IF(I74&gt;=22,15,IF(I74&gt;=15,10,IF(I74&gt;=8,5,0))))</f>
        <v>0</v>
      </c>
      <c r="J462" s="17">
        <f>IF(J74&gt;=500,10,IF(J74&gt;=300,8,IF(J74&gt;=200,6,IF(J74&gt;=100,4,IF(J74&gt;=1,2,IF(J74=0,0))))))</f>
        <v>0</v>
      </c>
      <c r="K462" s="17">
        <f>IF(K74&gt;=40,15,IF(K74&gt;=25,12,IF(K74&gt;=15,9,IF(K74&gt;=8,6,0))))</f>
        <v>0</v>
      </c>
      <c r="L462" s="17">
        <f>IF(L74="설치",5,0)</f>
        <v>0</v>
      </c>
      <c r="M462" s="17">
        <f>IF(M74="가능",5,0)</f>
        <v>0</v>
      </c>
      <c r="N462" s="17">
        <f>IF(N74="사용",5,0)</f>
        <v>0</v>
      </c>
      <c r="O462" s="17">
        <f>IF(O74&gt;=550,10,IF(O74&gt;=400,8,IF(O74&gt;=300,6,IF(O74&gt;=200,4,IF(O74&gt;=50,2,0)))))</f>
        <v>0</v>
      </c>
      <c r="P462" s="17">
        <f>IF(P74&gt;=5000,10,IF(P74&gt;=3000,8,IF(P74&gt;=2000,6,IF(P74&gt;=1000,4,IF(P74&gt;=500,2,0)))))</f>
        <v>0</v>
      </c>
      <c r="Q462" s="17">
        <f>IF(Q74&gt;=1000,10,IF(Q74&gt;=800,8,IF(Q74&gt;=600,6,IF(Q74&gt;=400,4,IF(Q74&gt;=200,2,0)))))</f>
        <v>0</v>
      </c>
      <c r="R462" s="17">
        <f>IF(R74&gt;=5000,5,IF(R74&gt;=3000,4,IF(R74&gt;=2000,3,IF(R74&gt;=1000,2,IF(R74&gt;=500,1,0)))))</f>
        <v>0</v>
      </c>
      <c r="S462" s="17">
        <f>IF(S74&gt;=4000,5,IF(S74&gt;=2500,4,IF(S74&gt;=1000,3,IF(S74&gt;=500,2,IF(S74&gt;=300,1,0)))))</f>
        <v>0</v>
      </c>
      <c r="T462" s="17">
        <f>IF(T74&gt;=15,15,IF(T74&gt;=12,12,IF(T74&gt;=9,9,IF(T74&gt;=6,6,IF(T74&gt;=1,3,0)))))</f>
        <v>0</v>
      </c>
      <c r="U462" s="17">
        <f>IF(U74&gt;=50,15,IF(U74&gt;=20,10,IF(U74&gt;=1,5,0)))</f>
        <v>0</v>
      </c>
      <c r="V462" s="17">
        <f>IF(V74&gt;=3,15,IF(V74&gt;=2,10,IF(V74&gt;=1,5,0)))</f>
        <v>0</v>
      </c>
      <c r="W462" s="17">
        <f>IF(W74&gt;=25,10,IF(W74&gt;=20,8,IF(W74&gt;=16,6,IF(W74&gt;=11,4,IF(W74&gt;=6,2,IF(W74&gt;=1,1,0))))))</f>
        <v>0</v>
      </c>
      <c r="X462" s="17">
        <f>IF(X74="구성",15,0)</f>
        <v>0</v>
      </c>
      <c r="Y462" s="17">
        <f>IF(Y74&gt;=4,10,IF(Y74=3,8,IF(Y74=2,6,IF(Y74=1,4,0))))</f>
        <v>0</v>
      </c>
      <c r="Z462" s="35">
        <f>Z74</f>
        <v>0</v>
      </c>
      <c r="AA462" s="35">
        <f>AA74</f>
        <v>0</v>
      </c>
      <c r="AB462" s="35">
        <f>AB74</f>
        <v>0</v>
      </c>
      <c r="AC462" s="35">
        <f>AC74</f>
        <v>0</v>
      </c>
      <c r="AD462" s="35">
        <f>AD74</f>
        <v>0</v>
      </c>
      <c r="AE462" s="18">
        <f t="shared" si="4"/>
        <v>0</v>
      </c>
    </row>
    <row r="463" spans="1:31" x14ac:dyDescent="0.3">
      <c r="A463" s="217">
        <f>A75</f>
        <v>70</v>
      </c>
      <c r="B463" s="16">
        <f>B75</f>
        <v>0</v>
      </c>
      <c r="C463" s="198">
        <f>C75</f>
        <v>0</v>
      </c>
      <c r="D463" s="16">
        <f>D75</f>
        <v>0</v>
      </c>
      <c r="E463" s="16">
        <f t="shared" si="3"/>
        <v>0</v>
      </c>
      <c r="F463" s="17">
        <f>IF(F75="후원(일시22건 또는 정기8건)또는 자원봉사(8명)",10,IF(F75="후원(일시13건 또는 정기5건)또는 자원봉사(7명)",8,IF(F75="후원(일시7건 또는 정기3건)또는 자원봉사(4명)",6,IF(F75="후원(일시4건 또는 정기2건)또는 자원봉사(2명)",4,IF(F75="후원(일시1건 또는 정기1건)또는 자원봉사(1명)",2,0)))))</f>
        <v>0</v>
      </c>
      <c r="G463" s="17">
        <f>IF(G75="게시",5,0)</f>
        <v>0</v>
      </c>
      <c r="H463" s="17">
        <f>IF(H75&gt;=6,20,IF(H75=5,15,IF(H75=4,10,IF(H75=3,5,0))))</f>
        <v>0</v>
      </c>
      <c r="I463" s="17">
        <f>IF(I75&gt;=30,20,IF(I75&gt;=22,15,IF(I75&gt;=15,10,IF(I75&gt;=8,5,0))))</f>
        <v>0</v>
      </c>
      <c r="J463" s="17">
        <f>IF(J75&gt;=500,10,IF(J75&gt;=300,8,IF(J75&gt;=200,6,IF(J75&gt;=100,4,IF(J75&gt;=1,2,IF(J75=0,0))))))</f>
        <v>0</v>
      </c>
      <c r="K463" s="17">
        <f>IF(K75&gt;=40,15,IF(K75&gt;=25,12,IF(K75&gt;=15,9,IF(K75&gt;=8,6,0))))</f>
        <v>0</v>
      </c>
      <c r="L463" s="17">
        <f>IF(L75="설치",5,0)</f>
        <v>0</v>
      </c>
      <c r="M463" s="17">
        <f>IF(M75="가능",5,0)</f>
        <v>0</v>
      </c>
      <c r="N463" s="17">
        <f>IF(N75="사용",5,0)</f>
        <v>0</v>
      </c>
      <c r="O463" s="17">
        <f>IF(O75&gt;=550,10,IF(O75&gt;=400,8,IF(O75&gt;=300,6,IF(O75&gt;=200,4,IF(O75&gt;=50,2,0)))))</f>
        <v>0</v>
      </c>
      <c r="P463" s="17">
        <f>IF(P75&gt;=5000,10,IF(P75&gt;=3000,8,IF(P75&gt;=2000,6,IF(P75&gt;=1000,4,IF(P75&gt;=500,2,0)))))</f>
        <v>0</v>
      </c>
      <c r="Q463" s="17">
        <f>IF(Q75&gt;=1000,10,IF(Q75&gt;=800,8,IF(Q75&gt;=600,6,IF(Q75&gt;=400,4,IF(Q75&gt;=200,2,0)))))</f>
        <v>0</v>
      </c>
      <c r="R463" s="17">
        <f>IF(R75&gt;=5000,5,IF(R75&gt;=3000,4,IF(R75&gt;=2000,3,IF(R75&gt;=1000,2,IF(R75&gt;=500,1,0)))))</f>
        <v>0</v>
      </c>
      <c r="S463" s="17">
        <f>IF(S75&gt;=4000,5,IF(S75&gt;=2500,4,IF(S75&gt;=1000,3,IF(S75&gt;=500,2,IF(S75&gt;=300,1,0)))))</f>
        <v>0</v>
      </c>
      <c r="T463" s="17">
        <f>IF(T75&gt;=15,15,IF(T75&gt;=12,12,IF(T75&gt;=9,9,IF(T75&gt;=6,6,IF(T75&gt;=1,3,0)))))</f>
        <v>0</v>
      </c>
      <c r="U463" s="17">
        <f>IF(U75&gt;=50,15,IF(U75&gt;=20,10,IF(U75&gt;=1,5,0)))</f>
        <v>0</v>
      </c>
      <c r="V463" s="17">
        <f>IF(V75&gt;=3,15,IF(V75&gt;=2,10,IF(V75&gt;=1,5,0)))</f>
        <v>0</v>
      </c>
      <c r="W463" s="17">
        <f>IF(W75&gt;=25,10,IF(W75&gt;=20,8,IF(W75&gt;=16,6,IF(W75&gt;=11,4,IF(W75&gt;=6,2,IF(W75&gt;=1,1,0))))))</f>
        <v>0</v>
      </c>
      <c r="X463" s="17">
        <f>IF(X75="구성",15,0)</f>
        <v>0</v>
      </c>
      <c r="Y463" s="17">
        <f>IF(Y75&gt;=4,10,IF(Y75=3,8,IF(Y75=2,6,IF(Y75=1,4,0))))</f>
        <v>0</v>
      </c>
      <c r="Z463" s="35">
        <f>Z75</f>
        <v>0</v>
      </c>
      <c r="AA463" s="35">
        <f>AA75</f>
        <v>0</v>
      </c>
      <c r="AB463" s="35">
        <f>AB75</f>
        <v>0</v>
      </c>
      <c r="AC463" s="35">
        <f>AC75</f>
        <v>0</v>
      </c>
      <c r="AD463" s="35">
        <f>AD75</f>
        <v>0</v>
      </c>
      <c r="AE463" s="18">
        <f t="shared" si="4"/>
        <v>0</v>
      </c>
    </row>
    <row r="464" spans="1:31" x14ac:dyDescent="0.3">
      <c r="A464" s="217">
        <f>A76</f>
        <v>71</v>
      </c>
      <c r="B464" s="16">
        <f>B76</f>
        <v>0</v>
      </c>
      <c r="C464" s="198">
        <f>C76</f>
        <v>0</v>
      </c>
      <c r="D464" s="16">
        <f>D76</f>
        <v>0</v>
      </c>
      <c r="E464" s="16">
        <f t="shared" si="3"/>
        <v>0</v>
      </c>
      <c r="F464" s="17">
        <f>IF(F76="후원(일시22건 또는 정기8건)또는 자원봉사(8명)",10,IF(F76="후원(일시13건 또는 정기5건)또는 자원봉사(7명)",8,IF(F76="후원(일시7건 또는 정기3건)또는 자원봉사(4명)",6,IF(F76="후원(일시4건 또는 정기2건)또는 자원봉사(2명)",4,IF(F76="후원(일시1건 또는 정기1건)또는 자원봉사(1명)",2,0)))))</f>
        <v>0</v>
      </c>
      <c r="G464" s="17">
        <f>IF(G76="게시",5,0)</f>
        <v>0</v>
      </c>
      <c r="H464" s="17">
        <f>IF(H76&gt;=6,20,IF(H76=5,15,IF(H76=4,10,IF(H76=3,5,0))))</f>
        <v>0</v>
      </c>
      <c r="I464" s="17">
        <f>IF(I76&gt;=30,20,IF(I76&gt;=22,15,IF(I76&gt;=15,10,IF(I76&gt;=8,5,0))))</f>
        <v>0</v>
      </c>
      <c r="J464" s="17">
        <f>IF(J76&gt;=500,10,IF(J76&gt;=300,8,IF(J76&gt;=200,6,IF(J76&gt;=100,4,IF(J76&gt;=1,2,IF(J76=0,0))))))</f>
        <v>0</v>
      </c>
      <c r="K464" s="17">
        <f>IF(K76&gt;=40,15,IF(K76&gt;=25,12,IF(K76&gt;=15,9,IF(K76&gt;=8,6,0))))</f>
        <v>0</v>
      </c>
      <c r="L464" s="17">
        <f>IF(L76="설치",5,0)</f>
        <v>0</v>
      </c>
      <c r="M464" s="17">
        <f>IF(M76="가능",5,0)</f>
        <v>0</v>
      </c>
      <c r="N464" s="17">
        <f>IF(N76="사용",5,0)</f>
        <v>0</v>
      </c>
      <c r="O464" s="17">
        <f>IF(O76&gt;=550,10,IF(O76&gt;=400,8,IF(O76&gt;=300,6,IF(O76&gt;=200,4,IF(O76&gt;=50,2,0)))))</f>
        <v>0</v>
      </c>
      <c r="P464" s="17">
        <f>IF(P76&gt;=5000,10,IF(P76&gt;=3000,8,IF(P76&gt;=2000,6,IF(P76&gt;=1000,4,IF(P76&gt;=500,2,0)))))</f>
        <v>0</v>
      </c>
      <c r="Q464" s="17">
        <f>IF(Q76&gt;=1000,10,IF(Q76&gt;=800,8,IF(Q76&gt;=600,6,IF(Q76&gt;=400,4,IF(Q76&gt;=200,2,0)))))</f>
        <v>0</v>
      </c>
      <c r="R464" s="17">
        <f>IF(R76&gt;=5000,5,IF(R76&gt;=3000,4,IF(R76&gt;=2000,3,IF(R76&gt;=1000,2,IF(R76&gt;=500,1,0)))))</f>
        <v>0</v>
      </c>
      <c r="S464" s="17">
        <f>IF(S76&gt;=4000,5,IF(S76&gt;=2500,4,IF(S76&gt;=1000,3,IF(S76&gt;=500,2,IF(S76&gt;=300,1,0)))))</f>
        <v>0</v>
      </c>
      <c r="T464" s="17">
        <f>IF(T76&gt;=15,15,IF(T76&gt;=12,12,IF(T76&gt;=9,9,IF(T76&gt;=6,6,IF(T76&gt;=1,3,0)))))</f>
        <v>0</v>
      </c>
      <c r="U464" s="17">
        <f>IF(U76&gt;=50,15,IF(U76&gt;=20,10,IF(U76&gt;=1,5,0)))</f>
        <v>0</v>
      </c>
      <c r="V464" s="17">
        <f>IF(V76&gt;=3,15,IF(V76&gt;=2,10,IF(V76&gt;=1,5,0)))</f>
        <v>0</v>
      </c>
      <c r="W464" s="17">
        <f>IF(W76&gt;=25,10,IF(W76&gt;=20,8,IF(W76&gt;=16,6,IF(W76&gt;=11,4,IF(W76&gt;=6,2,IF(W76&gt;=1,1,0))))))</f>
        <v>0</v>
      </c>
      <c r="X464" s="17">
        <f>IF(X76="구성",15,0)</f>
        <v>0</v>
      </c>
      <c r="Y464" s="17">
        <f>IF(Y76&gt;=4,10,IF(Y76=3,8,IF(Y76=2,6,IF(Y76=1,4,0))))</f>
        <v>0</v>
      </c>
      <c r="Z464" s="35">
        <f>Z76</f>
        <v>0</v>
      </c>
      <c r="AA464" s="35">
        <f>AA76</f>
        <v>0</v>
      </c>
      <c r="AB464" s="35">
        <f>AB76</f>
        <v>0</v>
      </c>
      <c r="AC464" s="35">
        <f>AC76</f>
        <v>0</v>
      </c>
      <c r="AD464" s="35">
        <f>AD76</f>
        <v>0</v>
      </c>
      <c r="AE464" s="18">
        <f t="shared" si="4"/>
        <v>0</v>
      </c>
    </row>
    <row r="465" spans="1:31" x14ac:dyDescent="0.3">
      <c r="A465" s="217">
        <f>A77</f>
        <v>72</v>
      </c>
      <c r="B465" s="16">
        <f>B77</f>
        <v>0</v>
      </c>
      <c r="C465" s="198">
        <f>C77</f>
        <v>0</v>
      </c>
      <c r="D465" s="16">
        <f>D77</f>
        <v>0</v>
      </c>
      <c r="E465" s="16">
        <f t="shared" si="3"/>
        <v>0</v>
      </c>
      <c r="F465" s="17">
        <f>IF(F77="후원(일시22건 또는 정기8건)또는 자원봉사(8명)",10,IF(F77="후원(일시13건 또는 정기5건)또는 자원봉사(7명)",8,IF(F77="후원(일시7건 또는 정기3건)또는 자원봉사(4명)",6,IF(F77="후원(일시4건 또는 정기2건)또는 자원봉사(2명)",4,IF(F77="후원(일시1건 또는 정기1건)또는 자원봉사(1명)",2,0)))))</f>
        <v>0</v>
      </c>
      <c r="G465" s="17">
        <f>IF(G77="게시",5,0)</f>
        <v>0</v>
      </c>
      <c r="H465" s="17">
        <f>IF(H77&gt;=6,20,IF(H77=5,15,IF(H77=4,10,IF(H77=3,5,0))))</f>
        <v>0</v>
      </c>
      <c r="I465" s="17">
        <f>IF(I77&gt;=30,20,IF(I77&gt;=22,15,IF(I77&gt;=15,10,IF(I77&gt;=8,5,0))))</f>
        <v>0</v>
      </c>
      <c r="J465" s="17">
        <f>IF(J77&gt;=500,10,IF(J77&gt;=300,8,IF(J77&gt;=200,6,IF(J77&gt;=100,4,IF(J77&gt;=1,2,IF(J77=0,0))))))</f>
        <v>0</v>
      </c>
      <c r="K465" s="17">
        <f>IF(K77&gt;=40,15,IF(K77&gt;=25,12,IF(K77&gt;=15,9,IF(K77&gt;=8,6,0))))</f>
        <v>0</v>
      </c>
      <c r="L465" s="17">
        <f>IF(L77="설치",5,0)</f>
        <v>0</v>
      </c>
      <c r="M465" s="17">
        <f>IF(M77="가능",5,0)</f>
        <v>0</v>
      </c>
      <c r="N465" s="17">
        <f>IF(N77="사용",5,0)</f>
        <v>0</v>
      </c>
      <c r="O465" s="17">
        <f>IF(O77&gt;=550,10,IF(O77&gt;=400,8,IF(O77&gt;=300,6,IF(O77&gt;=200,4,IF(O77&gt;=50,2,0)))))</f>
        <v>0</v>
      </c>
      <c r="P465" s="17">
        <f>IF(P77&gt;=5000,10,IF(P77&gt;=3000,8,IF(P77&gt;=2000,6,IF(P77&gt;=1000,4,IF(P77&gt;=500,2,0)))))</f>
        <v>0</v>
      </c>
      <c r="Q465" s="17">
        <f>IF(Q77&gt;=1000,10,IF(Q77&gt;=800,8,IF(Q77&gt;=600,6,IF(Q77&gt;=400,4,IF(Q77&gt;=200,2,0)))))</f>
        <v>0</v>
      </c>
      <c r="R465" s="17">
        <f>IF(R77&gt;=5000,5,IF(R77&gt;=3000,4,IF(R77&gt;=2000,3,IF(R77&gt;=1000,2,IF(R77&gt;=500,1,0)))))</f>
        <v>0</v>
      </c>
      <c r="S465" s="17">
        <f>IF(S77&gt;=4000,5,IF(S77&gt;=2500,4,IF(S77&gt;=1000,3,IF(S77&gt;=500,2,IF(S77&gt;=300,1,0)))))</f>
        <v>0</v>
      </c>
      <c r="T465" s="17">
        <f>IF(T77&gt;=15,15,IF(T77&gt;=12,12,IF(T77&gt;=9,9,IF(T77&gt;=6,6,IF(T77&gt;=1,3,0)))))</f>
        <v>0</v>
      </c>
      <c r="U465" s="17">
        <f>IF(U77&gt;=50,15,IF(U77&gt;=20,10,IF(U77&gt;=1,5,0)))</f>
        <v>0</v>
      </c>
      <c r="V465" s="17">
        <f>IF(V77&gt;=3,15,IF(V77&gt;=2,10,IF(V77&gt;=1,5,0)))</f>
        <v>0</v>
      </c>
      <c r="W465" s="17">
        <f>IF(W77&gt;=25,10,IF(W77&gt;=20,8,IF(W77&gt;=16,6,IF(W77&gt;=11,4,IF(W77&gt;=6,2,IF(W77&gt;=1,1,0))))))</f>
        <v>0</v>
      </c>
      <c r="X465" s="17">
        <f>IF(X77="구성",15,0)</f>
        <v>0</v>
      </c>
      <c r="Y465" s="17">
        <f>IF(Y77&gt;=4,10,IF(Y77=3,8,IF(Y77=2,6,IF(Y77=1,4,0))))</f>
        <v>0</v>
      </c>
      <c r="Z465" s="35">
        <f>Z77</f>
        <v>0</v>
      </c>
      <c r="AA465" s="35">
        <f>AA77</f>
        <v>0</v>
      </c>
      <c r="AB465" s="35">
        <f>AB77</f>
        <v>0</v>
      </c>
      <c r="AC465" s="35">
        <f>AC77</f>
        <v>0</v>
      </c>
      <c r="AD465" s="35">
        <f>AD77</f>
        <v>0</v>
      </c>
      <c r="AE465" s="18">
        <f t="shared" si="4"/>
        <v>0</v>
      </c>
    </row>
    <row r="466" spans="1:31" x14ac:dyDescent="0.3">
      <c r="A466" s="217">
        <f>A78</f>
        <v>73</v>
      </c>
      <c r="B466" s="16">
        <f>B78</f>
        <v>0</v>
      </c>
      <c r="C466" s="198">
        <f>C78</f>
        <v>0</v>
      </c>
      <c r="D466" s="16">
        <f>D78</f>
        <v>0</v>
      </c>
      <c r="E466" s="16">
        <f t="shared" si="3"/>
        <v>0</v>
      </c>
      <c r="F466" s="17">
        <f>IF(F78="후원(일시22건 또는 정기8건)또는 자원봉사(8명)",10,IF(F78="후원(일시13건 또는 정기5건)또는 자원봉사(7명)",8,IF(F78="후원(일시7건 또는 정기3건)또는 자원봉사(4명)",6,IF(F78="후원(일시4건 또는 정기2건)또는 자원봉사(2명)",4,IF(F78="후원(일시1건 또는 정기1건)또는 자원봉사(1명)",2,0)))))</f>
        <v>0</v>
      </c>
      <c r="G466" s="17">
        <f>IF(G78="게시",5,0)</f>
        <v>0</v>
      </c>
      <c r="H466" s="17">
        <f>IF(H78&gt;=6,20,IF(H78=5,15,IF(H78=4,10,IF(H78=3,5,0))))</f>
        <v>0</v>
      </c>
      <c r="I466" s="17">
        <f>IF(I78&gt;=30,20,IF(I78&gt;=22,15,IF(I78&gt;=15,10,IF(I78&gt;=8,5,0))))</f>
        <v>0</v>
      </c>
      <c r="J466" s="17">
        <f>IF(J78&gt;=500,10,IF(J78&gt;=300,8,IF(J78&gt;=200,6,IF(J78&gt;=100,4,IF(J78&gt;=1,2,IF(J78=0,0))))))</f>
        <v>0</v>
      </c>
      <c r="K466" s="17">
        <f>IF(K78&gt;=40,15,IF(K78&gt;=25,12,IF(K78&gt;=15,9,IF(K78&gt;=8,6,0))))</f>
        <v>0</v>
      </c>
      <c r="L466" s="17">
        <f>IF(L78="설치",5,0)</f>
        <v>0</v>
      </c>
      <c r="M466" s="17">
        <f>IF(M78="가능",5,0)</f>
        <v>0</v>
      </c>
      <c r="N466" s="17">
        <f>IF(N78="사용",5,0)</f>
        <v>0</v>
      </c>
      <c r="O466" s="17">
        <f>IF(O78&gt;=550,10,IF(O78&gt;=400,8,IF(O78&gt;=300,6,IF(O78&gt;=200,4,IF(O78&gt;=50,2,0)))))</f>
        <v>0</v>
      </c>
      <c r="P466" s="17">
        <f>IF(P78&gt;=5000,10,IF(P78&gt;=3000,8,IF(P78&gt;=2000,6,IF(P78&gt;=1000,4,IF(P78&gt;=500,2,0)))))</f>
        <v>0</v>
      </c>
      <c r="Q466" s="17">
        <f>IF(Q78&gt;=1000,10,IF(Q78&gt;=800,8,IF(Q78&gt;=600,6,IF(Q78&gt;=400,4,IF(Q78&gt;=200,2,0)))))</f>
        <v>0</v>
      </c>
      <c r="R466" s="17">
        <f>IF(R78&gt;=5000,5,IF(R78&gt;=3000,4,IF(R78&gt;=2000,3,IF(R78&gt;=1000,2,IF(R78&gt;=500,1,0)))))</f>
        <v>0</v>
      </c>
      <c r="S466" s="17">
        <f>IF(S78&gt;=4000,5,IF(S78&gt;=2500,4,IF(S78&gt;=1000,3,IF(S78&gt;=500,2,IF(S78&gt;=300,1,0)))))</f>
        <v>0</v>
      </c>
      <c r="T466" s="17">
        <f>IF(T78&gt;=15,15,IF(T78&gt;=12,12,IF(T78&gt;=9,9,IF(T78&gt;=6,6,IF(T78&gt;=1,3,0)))))</f>
        <v>0</v>
      </c>
      <c r="U466" s="17">
        <f>IF(U78&gt;=50,15,IF(U78&gt;=20,10,IF(U78&gt;=1,5,0)))</f>
        <v>0</v>
      </c>
      <c r="V466" s="17">
        <f>IF(V78&gt;=3,15,IF(V78&gt;=2,10,IF(V78&gt;=1,5,0)))</f>
        <v>0</v>
      </c>
      <c r="W466" s="17">
        <f>IF(W78&gt;=25,10,IF(W78&gt;=20,8,IF(W78&gt;=16,6,IF(W78&gt;=11,4,IF(W78&gt;=6,2,IF(W78&gt;=1,1,0))))))</f>
        <v>0</v>
      </c>
      <c r="X466" s="17">
        <f>IF(X78="구성",15,0)</f>
        <v>0</v>
      </c>
      <c r="Y466" s="17">
        <f>IF(Y78&gt;=4,10,IF(Y78=3,8,IF(Y78=2,6,IF(Y78=1,4,0))))</f>
        <v>0</v>
      </c>
      <c r="Z466" s="35">
        <f>Z78</f>
        <v>0</v>
      </c>
      <c r="AA466" s="35">
        <f>AA78</f>
        <v>0</v>
      </c>
      <c r="AB466" s="35">
        <f>AB78</f>
        <v>0</v>
      </c>
      <c r="AC466" s="35">
        <f>AC78</f>
        <v>0</v>
      </c>
      <c r="AD466" s="35">
        <f>AD78</f>
        <v>0</v>
      </c>
      <c r="AE466" s="18">
        <f t="shared" si="4"/>
        <v>0</v>
      </c>
    </row>
    <row r="467" spans="1:31" x14ac:dyDescent="0.3">
      <c r="A467" s="217">
        <f>A79</f>
        <v>74</v>
      </c>
      <c r="B467" s="16">
        <f>B79</f>
        <v>0</v>
      </c>
      <c r="C467" s="198">
        <f>C79</f>
        <v>0</v>
      </c>
      <c r="D467" s="16">
        <f>D79</f>
        <v>0</v>
      </c>
      <c r="E467" s="16">
        <f t="shared" si="3"/>
        <v>0</v>
      </c>
      <c r="F467" s="17">
        <f>IF(F79="후원(일시22건 또는 정기8건)또는 자원봉사(8명)",10,IF(F79="후원(일시13건 또는 정기5건)또는 자원봉사(7명)",8,IF(F79="후원(일시7건 또는 정기3건)또는 자원봉사(4명)",6,IF(F79="후원(일시4건 또는 정기2건)또는 자원봉사(2명)",4,IF(F79="후원(일시1건 또는 정기1건)또는 자원봉사(1명)",2,0)))))</f>
        <v>0</v>
      </c>
      <c r="G467" s="17">
        <f>IF(G79="게시",5,0)</f>
        <v>0</v>
      </c>
      <c r="H467" s="17">
        <f>IF(H79&gt;=6,20,IF(H79=5,15,IF(H79=4,10,IF(H79=3,5,0))))</f>
        <v>0</v>
      </c>
      <c r="I467" s="17">
        <f>IF(I79&gt;=30,20,IF(I79&gt;=22,15,IF(I79&gt;=15,10,IF(I79&gt;=8,5,0))))</f>
        <v>0</v>
      </c>
      <c r="J467" s="17">
        <f>IF(J79&gt;=500,10,IF(J79&gt;=300,8,IF(J79&gt;=200,6,IF(J79&gt;=100,4,IF(J79&gt;=1,2,IF(J79=0,0))))))</f>
        <v>0</v>
      </c>
      <c r="K467" s="17">
        <f>IF(K79&gt;=40,15,IF(K79&gt;=25,12,IF(K79&gt;=15,9,IF(K79&gt;=8,6,0))))</f>
        <v>0</v>
      </c>
      <c r="L467" s="17">
        <f>IF(L79="설치",5,0)</f>
        <v>0</v>
      </c>
      <c r="M467" s="17">
        <f>IF(M79="가능",5,0)</f>
        <v>0</v>
      </c>
      <c r="N467" s="17">
        <f>IF(N79="사용",5,0)</f>
        <v>0</v>
      </c>
      <c r="O467" s="17">
        <f>IF(O79&gt;=550,10,IF(O79&gt;=400,8,IF(O79&gt;=300,6,IF(O79&gt;=200,4,IF(O79&gt;=50,2,0)))))</f>
        <v>0</v>
      </c>
      <c r="P467" s="17">
        <f>IF(P79&gt;=5000,10,IF(P79&gt;=3000,8,IF(P79&gt;=2000,6,IF(P79&gt;=1000,4,IF(P79&gt;=500,2,0)))))</f>
        <v>0</v>
      </c>
      <c r="Q467" s="17">
        <f>IF(Q79&gt;=1000,10,IF(Q79&gt;=800,8,IF(Q79&gt;=600,6,IF(Q79&gt;=400,4,IF(Q79&gt;=200,2,0)))))</f>
        <v>0</v>
      </c>
      <c r="R467" s="17">
        <f>IF(R79&gt;=5000,5,IF(R79&gt;=3000,4,IF(R79&gt;=2000,3,IF(R79&gt;=1000,2,IF(R79&gt;=500,1,0)))))</f>
        <v>0</v>
      </c>
      <c r="S467" s="17">
        <f>IF(S79&gt;=4000,5,IF(S79&gt;=2500,4,IF(S79&gt;=1000,3,IF(S79&gt;=500,2,IF(S79&gt;=300,1,0)))))</f>
        <v>0</v>
      </c>
      <c r="T467" s="17">
        <f>IF(T79&gt;=15,15,IF(T79&gt;=12,12,IF(T79&gt;=9,9,IF(T79&gt;=6,6,IF(T79&gt;=1,3,0)))))</f>
        <v>0</v>
      </c>
      <c r="U467" s="17">
        <f>IF(U79&gt;=50,15,IF(U79&gt;=20,10,IF(U79&gt;=1,5,0)))</f>
        <v>0</v>
      </c>
      <c r="V467" s="17">
        <f>IF(V79&gt;=3,15,IF(V79&gt;=2,10,IF(V79&gt;=1,5,0)))</f>
        <v>0</v>
      </c>
      <c r="W467" s="17">
        <f>IF(W79&gt;=25,10,IF(W79&gt;=20,8,IF(W79&gt;=16,6,IF(W79&gt;=11,4,IF(W79&gt;=6,2,IF(W79&gt;=1,1,0))))))</f>
        <v>0</v>
      </c>
      <c r="X467" s="17">
        <f>IF(X79="구성",15,0)</f>
        <v>0</v>
      </c>
      <c r="Y467" s="17">
        <f>IF(Y79&gt;=4,10,IF(Y79=3,8,IF(Y79=2,6,IF(Y79=1,4,0))))</f>
        <v>0</v>
      </c>
      <c r="Z467" s="35">
        <f>Z79</f>
        <v>0</v>
      </c>
      <c r="AA467" s="35">
        <f>AA79</f>
        <v>0</v>
      </c>
      <c r="AB467" s="35">
        <f>AB79</f>
        <v>0</v>
      </c>
      <c r="AC467" s="35">
        <f>AC79</f>
        <v>0</v>
      </c>
      <c r="AD467" s="35">
        <f>AD79</f>
        <v>0</v>
      </c>
      <c r="AE467" s="18">
        <f t="shared" si="4"/>
        <v>0</v>
      </c>
    </row>
    <row r="468" spans="1:31" x14ac:dyDescent="0.3">
      <c r="A468" s="217">
        <f>A80</f>
        <v>75</v>
      </c>
      <c r="B468" s="16">
        <f>B80</f>
        <v>0</v>
      </c>
      <c r="C468" s="198">
        <f>C80</f>
        <v>0</v>
      </c>
      <c r="D468" s="16">
        <f>D80</f>
        <v>0</v>
      </c>
      <c r="E468" s="16">
        <f t="shared" si="3"/>
        <v>0</v>
      </c>
      <c r="F468" s="17">
        <f>IF(F80="후원(일시22건 또는 정기8건)또는 자원봉사(8명)",10,IF(F80="후원(일시13건 또는 정기5건)또는 자원봉사(7명)",8,IF(F80="후원(일시7건 또는 정기3건)또는 자원봉사(4명)",6,IF(F80="후원(일시4건 또는 정기2건)또는 자원봉사(2명)",4,IF(F80="후원(일시1건 또는 정기1건)또는 자원봉사(1명)",2,0)))))</f>
        <v>0</v>
      </c>
      <c r="G468" s="17">
        <f>IF(G80="게시",5,0)</f>
        <v>0</v>
      </c>
      <c r="H468" s="17">
        <f>IF(H80&gt;=6,20,IF(H80=5,15,IF(H80=4,10,IF(H80=3,5,0))))</f>
        <v>0</v>
      </c>
      <c r="I468" s="17">
        <f>IF(I80&gt;=30,20,IF(I80&gt;=22,15,IF(I80&gt;=15,10,IF(I80&gt;=8,5,0))))</f>
        <v>0</v>
      </c>
      <c r="J468" s="17">
        <f>IF(J80&gt;=500,10,IF(J80&gt;=300,8,IF(J80&gt;=200,6,IF(J80&gt;=100,4,IF(J80&gt;=1,2,IF(J80=0,0))))))</f>
        <v>0</v>
      </c>
      <c r="K468" s="17">
        <f>IF(K80&gt;=40,15,IF(K80&gt;=25,12,IF(K80&gt;=15,9,IF(K80&gt;=8,6,0))))</f>
        <v>0</v>
      </c>
      <c r="L468" s="17">
        <f>IF(L80="설치",5,0)</f>
        <v>0</v>
      </c>
      <c r="M468" s="17">
        <f>IF(M80="가능",5,0)</f>
        <v>0</v>
      </c>
      <c r="N468" s="17">
        <f>IF(N80="사용",5,0)</f>
        <v>0</v>
      </c>
      <c r="O468" s="17">
        <f>IF(O80&gt;=550,10,IF(O80&gt;=400,8,IF(O80&gt;=300,6,IF(O80&gt;=200,4,IF(O80&gt;=50,2,0)))))</f>
        <v>0</v>
      </c>
      <c r="P468" s="17">
        <f>IF(P80&gt;=5000,10,IF(P80&gt;=3000,8,IF(P80&gt;=2000,6,IF(P80&gt;=1000,4,IF(P80&gt;=500,2,0)))))</f>
        <v>0</v>
      </c>
      <c r="Q468" s="17">
        <f>IF(Q80&gt;=1000,10,IF(Q80&gt;=800,8,IF(Q80&gt;=600,6,IF(Q80&gt;=400,4,IF(Q80&gt;=200,2,0)))))</f>
        <v>0</v>
      </c>
      <c r="R468" s="17">
        <f>IF(R80&gt;=5000,5,IF(R80&gt;=3000,4,IF(R80&gt;=2000,3,IF(R80&gt;=1000,2,IF(R80&gt;=500,1,0)))))</f>
        <v>0</v>
      </c>
      <c r="S468" s="17">
        <f>IF(S80&gt;=4000,5,IF(S80&gt;=2500,4,IF(S80&gt;=1000,3,IF(S80&gt;=500,2,IF(S80&gt;=300,1,0)))))</f>
        <v>0</v>
      </c>
      <c r="T468" s="17">
        <f>IF(T80&gt;=15,15,IF(T80&gt;=12,12,IF(T80&gt;=9,9,IF(T80&gt;=6,6,IF(T80&gt;=1,3,0)))))</f>
        <v>0</v>
      </c>
      <c r="U468" s="17">
        <f>IF(U80&gt;=50,15,IF(U80&gt;=20,10,IF(U80&gt;=1,5,0)))</f>
        <v>0</v>
      </c>
      <c r="V468" s="17">
        <f>IF(V80&gt;=3,15,IF(V80&gt;=2,10,IF(V80&gt;=1,5,0)))</f>
        <v>0</v>
      </c>
      <c r="W468" s="17">
        <f>IF(W80&gt;=25,10,IF(W80&gt;=20,8,IF(W80&gt;=16,6,IF(W80&gt;=11,4,IF(W80&gt;=6,2,IF(W80&gt;=1,1,0))))))</f>
        <v>0</v>
      </c>
      <c r="X468" s="17">
        <f>IF(X80="구성",15,0)</f>
        <v>0</v>
      </c>
      <c r="Y468" s="17">
        <f>IF(Y80&gt;=4,10,IF(Y80=3,8,IF(Y80=2,6,IF(Y80=1,4,0))))</f>
        <v>0</v>
      </c>
      <c r="Z468" s="35">
        <f>Z80</f>
        <v>0</v>
      </c>
      <c r="AA468" s="35">
        <f>AA80</f>
        <v>0</v>
      </c>
      <c r="AB468" s="35">
        <f>AB80</f>
        <v>0</v>
      </c>
      <c r="AC468" s="35">
        <f>AC80</f>
        <v>0</v>
      </c>
      <c r="AD468" s="35">
        <f>AD80</f>
        <v>0</v>
      </c>
      <c r="AE468" s="18">
        <f t="shared" si="4"/>
        <v>0</v>
      </c>
    </row>
    <row r="469" spans="1:31" x14ac:dyDescent="0.3">
      <c r="A469" s="217">
        <f>A81</f>
        <v>76</v>
      </c>
      <c r="B469" s="16">
        <f>B81</f>
        <v>0</v>
      </c>
      <c r="C469" s="198">
        <f>C81</f>
        <v>0</v>
      </c>
      <c r="D469" s="16">
        <f>D81</f>
        <v>0</v>
      </c>
      <c r="E469" s="16">
        <f t="shared" si="3"/>
        <v>0</v>
      </c>
      <c r="F469" s="17">
        <f>IF(F81="후원(일시22건 또는 정기8건)또는 자원봉사(8명)",10,IF(F81="후원(일시13건 또는 정기5건)또는 자원봉사(7명)",8,IF(F81="후원(일시7건 또는 정기3건)또는 자원봉사(4명)",6,IF(F81="후원(일시4건 또는 정기2건)또는 자원봉사(2명)",4,IF(F81="후원(일시1건 또는 정기1건)또는 자원봉사(1명)",2,0)))))</f>
        <v>0</v>
      </c>
      <c r="G469" s="17">
        <f>IF(G81="게시",5,0)</f>
        <v>0</v>
      </c>
      <c r="H469" s="17">
        <f>IF(H81&gt;=6,20,IF(H81=5,15,IF(H81=4,10,IF(H81=3,5,0))))</f>
        <v>0</v>
      </c>
      <c r="I469" s="17">
        <f>IF(I81&gt;=30,20,IF(I81&gt;=22,15,IF(I81&gt;=15,10,IF(I81&gt;=8,5,0))))</f>
        <v>0</v>
      </c>
      <c r="J469" s="17">
        <f>IF(J81&gt;=500,10,IF(J81&gt;=300,8,IF(J81&gt;=200,6,IF(J81&gt;=100,4,IF(J81&gt;=1,2,IF(J81=0,0))))))</f>
        <v>0</v>
      </c>
      <c r="K469" s="17">
        <f>IF(K81&gt;=40,15,IF(K81&gt;=25,12,IF(K81&gt;=15,9,IF(K81&gt;=8,6,0))))</f>
        <v>0</v>
      </c>
      <c r="L469" s="17">
        <f>IF(L81="설치",5,0)</f>
        <v>0</v>
      </c>
      <c r="M469" s="17">
        <f>IF(M81="가능",5,0)</f>
        <v>0</v>
      </c>
      <c r="N469" s="17">
        <f>IF(N81="사용",5,0)</f>
        <v>0</v>
      </c>
      <c r="O469" s="17">
        <f>IF(O81&gt;=550,10,IF(O81&gt;=400,8,IF(O81&gt;=300,6,IF(O81&gt;=200,4,IF(O81&gt;=50,2,0)))))</f>
        <v>0</v>
      </c>
      <c r="P469" s="17">
        <f>IF(P81&gt;=5000,10,IF(P81&gt;=3000,8,IF(P81&gt;=2000,6,IF(P81&gt;=1000,4,IF(P81&gt;=500,2,0)))))</f>
        <v>0</v>
      </c>
      <c r="Q469" s="17">
        <f>IF(Q81&gt;=1000,10,IF(Q81&gt;=800,8,IF(Q81&gt;=600,6,IF(Q81&gt;=400,4,IF(Q81&gt;=200,2,0)))))</f>
        <v>0</v>
      </c>
      <c r="R469" s="17">
        <f>IF(R81&gt;=5000,5,IF(R81&gt;=3000,4,IF(R81&gt;=2000,3,IF(R81&gt;=1000,2,IF(R81&gt;=500,1,0)))))</f>
        <v>0</v>
      </c>
      <c r="S469" s="17">
        <f>IF(S81&gt;=4000,5,IF(S81&gt;=2500,4,IF(S81&gt;=1000,3,IF(S81&gt;=500,2,IF(S81&gt;=300,1,0)))))</f>
        <v>0</v>
      </c>
      <c r="T469" s="17">
        <f>IF(T81&gt;=15,15,IF(T81&gt;=12,12,IF(T81&gt;=9,9,IF(T81&gt;=6,6,IF(T81&gt;=1,3,0)))))</f>
        <v>0</v>
      </c>
      <c r="U469" s="17">
        <f>IF(U81&gt;=50,15,IF(U81&gt;=20,10,IF(U81&gt;=1,5,0)))</f>
        <v>0</v>
      </c>
      <c r="V469" s="17">
        <f>IF(V81&gt;=3,15,IF(V81&gt;=2,10,IF(V81&gt;=1,5,0)))</f>
        <v>0</v>
      </c>
      <c r="W469" s="17">
        <f>IF(W81&gt;=25,10,IF(W81&gt;=20,8,IF(W81&gt;=16,6,IF(W81&gt;=11,4,IF(W81&gt;=6,2,IF(W81&gt;=1,1,0))))))</f>
        <v>0</v>
      </c>
      <c r="X469" s="17">
        <f>IF(X81="구성",15,0)</f>
        <v>0</v>
      </c>
      <c r="Y469" s="17">
        <f>IF(Y81&gt;=4,10,IF(Y81=3,8,IF(Y81=2,6,IF(Y81=1,4,0))))</f>
        <v>0</v>
      </c>
      <c r="Z469" s="35">
        <f>Z81</f>
        <v>0</v>
      </c>
      <c r="AA469" s="35">
        <f>AA81</f>
        <v>0</v>
      </c>
      <c r="AB469" s="35">
        <f>AB81</f>
        <v>0</v>
      </c>
      <c r="AC469" s="35">
        <f>AC81</f>
        <v>0</v>
      </c>
      <c r="AD469" s="35">
        <f>AD81</f>
        <v>0</v>
      </c>
      <c r="AE469" s="18">
        <f t="shared" si="4"/>
        <v>0</v>
      </c>
    </row>
    <row r="470" spans="1:31" x14ac:dyDescent="0.3">
      <c r="A470" s="217">
        <f>A82</f>
        <v>77</v>
      </c>
      <c r="B470" s="16">
        <f>B82</f>
        <v>0</v>
      </c>
      <c r="C470" s="198">
        <f>C82</f>
        <v>0</v>
      </c>
      <c r="D470" s="16">
        <f>D82</f>
        <v>0</v>
      </c>
      <c r="E470" s="16">
        <f t="shared" si="3"/>
        <v>0</v>
      </c>
      <c r="F470" s="17">
        <f>IF(F82="후원(일시22건 또는 정기8건)또는 자원봉사(8명)",10,IF(F82="후원(일시13건 또는 정기5건)또는 자원봉사(7명)",8,IF(F82="후원(일시7건 또는 정기3건)또는 자원봉사(4명)",6,IF(F82="후원(일시4건 또는 정기2건)또는 자원봉사(2명)",4,IF(F82="후원(일시1건 또는 정기1건)또는 자원봉사(1명)",2,0)))))</f>
        <v>0</v>
      </c>
      <c r="G470" s="17">
        <f>IF(G82="게시",5,0)</f>
        <v>0</v>
      </c>
      <c r="H470" s="17">
        <f>IF(H82&gt;=6,20,IF(H82=5,15,IF(H82=4,10,IF(H82=3,5,0))))</f>
        <v>0</v>
      </c>
      <c r="I470" s="17">
        <f>IF(I82&gt;=30,20,IF(I82&gt;=22,15,IF(I82&gt;=15,10,IF(I82&gt;=8,5,0))))</f>
        <v>0</v>
      </c>
      <c r="J470" s="17">
        <f>IF(J82&gt;=500,10,IF(J82&gt;=300,8,IF(J82&gt;=200,6,IF(J82&gt;=100,4,IF(J82&gt;=1,2,IF(J82=0,0))))))</f>
        <v>0</v>
      </c>
      <c r="K470" s="17">
        <f>IF(K82&gt;=40,15,IF(K82&gt;=25,12,IF(K82&gt;=15,9,IF(K82&gt;=8,6,0))))</f>
        <v>0</v>
      </c>
      <c r="L470" s="17">
        <f>IF(L82="설치",5,0)</f>
        <v>0</v>
      </c>
      <c r="M470" s="17">
        <f>IF(M82="가능",5,0)</f>
        <v>0</v>
      </c>
      <c r="N470" s="17">
        <f>IF(N82="사용",5,0)</f>
        <v>0</v>
      </c>
      <c r="O470" s="17">
        <f>IF(O82&gt;=550,10,IF(O82&gt;=400,8,IF(O82&gt;=300,6,IF(O82&gt;=200,4,IF(O82&gt;=50,2,0)))))</f>
        <v>0</v>
      </c>
      <c r="P470" s="17">
        <f>IF(P82&gt;=5000,10,IF(P82&gt;=3000,8,IF(P82&gt;=2000,6,IF(P82&gt;=1000,4,IF(P82&gt;=500,2,0)))))</f>
        <v>0</v>
      </c>
      <c r="Q470" s="17">
        <f>IF(Q82&gt;=1000,10,IF(Q82&gt;=800,8,IF(Q82&gt;=600,6,IF(Q82&gt;=400,4,IF(Q82&gt;=200,2,0)))))</f>
        <v>0</v>
      </c>
      <c r="R470" s="17">
        <f>IF(R82&gt;=5000,5,IF(R82&gt;=3000,4,IF(R82&gt;=2000,3,IF(R82&gt;=1000,2,IF(R82&gt;=500,1,0)))))</f>
        <v>0</v>
      </c>
      <c r="S470" s="17">
        <f>IF(S82&gt;=4000,5,IF(S82&gt;=2500,4,IF(S82&gt;=1000,3,IF(S82&gt;=500,2,IF(S82&gt;=300,1,0)))))</f>
        <v>0</v>
      </c>
      <c r="T470" s="17">
        <f>IF(T82&gt;=15,15,IF(T82&gt;=12,12,IF(T82&gt;=9,9,IF(T82&gt;=6,6,IF(T82&gt;=1,3,0)))))</f>
        <v>0</v>
      </c>
      <c r="U470" s="17">
        <f>IF(U82&gt;=50,15,IF(U82&gt;=20,10,IF(U82&gt;=1,5,0)))</f>
        <v>0</v>
      </c>
      <c r="V470" s="17">
        <f>IF(V82&gt;=3,15,IF(V82&gt;=2,10,IF(V82&gt;=1,5,0)))</f>
        <v>0</v>
      </c>
      <c r="W470" s="17">
        <f>IF(W82&gt;=25,10,IF(W82&gt;=20,8,IF(W82&gt;=16,6,IF(W82&gt;=11,4,IF(W82&gt;=6,2,IF(W82&gt;=1,1,0))))))</f>
        <v>0</v>
      </c>
      <c r="X470" s="17">
        <f>IF(X82="구성",15,0)</f>
        <v>0</v>
      </c>
      <c r="Y470" s="17">
        <f>IF(Y82&gt;=4,10,IF(Y82=3,8,IF(Y82=2,6,IF(Y82=1,4,0))))</f>
        <v>0</v>
      </c>
      <c r="Z470" s="35">
        <f>Z82</f>
        <v>0</v>
      </c>
      <c r="AA470" s="35">
        <f>AA82</f>
        <v>0</v>
      </c>
      <c r="AB470" s="35">
        <f>AB82</f>
        <v>0</v>
      </c>
      <c r="AC470" s="35">
        <f>AC82</f>
        <v>0</v>
      </c>
      <c r="AD470" s="35">
        <f>AD82</f>
        <v>0</v>
      </c>
      <c r="AE470" s="18">
        <f t="shared" si="4"/>
        <v>0</v>
      </c>
    </row>
    <row r="471" spans="1:31" x14ac:dyDescent="0.3">
      <c r="A471" s="217">
        <f>A83</f>
        <v>78</v>
      </c>
      <c r="B471" s="16">
        <f>B83</f>
        <v>0</v>
      </c>
      <c r="C471" s="198">
        <f>C83</f>
        <v>0</v>
      </c>
      <c r="D471" s="16">
        <f>D83</f>
        <v>0</v>
      </c>
      <c r="E471" s="16">
        <f t="shared" si="3"/>
        <v>0</v>
      </c>
      <c r="F471" s="17">
        <f>IF(F83="후원(일시22건 또는 정기8건)또는 자원봉사(8명)",10,IF(F83="후원(일시13건 또는 정기5건)또는 자원봉사(7명)",8,IF(F83="후원(일시7건 또는 정기3건)또는 자원봉사(4명)",6,IF(F83="후원(일시4건 또는 정기2건)또는 자원봉사(2명)",4,IF(F83="후원(일시1건 또는 정기1건)또는 자원봉사(1명)",2,0)))))</f>
        <v>0</v>
      </c>
      <c r="G471" s="17">
        <f>IF(G83="게시",5,0)</f>
        <v>0</v>
      </c>
      <c r="H471" s="17">
        <f>IF(H83&gt;=6,20,IF(H83=5,15,IF(H83=4,10,IF(H83=3,5,0))))</f>
        <v>0</v>
      </c>
      <c r="I471" s="17">
        <f>IF(I83&gt;=30,20,IF(I83&gt;=22,15,IF(I83&gt;=15,10,IF(I83&gt;=8,5,0))))</f>
        <v>0</v>
      </c>
      <c r="J471" s="17">
        <f>IF(J83&gt;=500,10,IF(J83&gt;=300,8,IF(J83&gt;=200,6,IF(J83&gt;=100,4,IF(J83&gt;=1,2,IF(J83=0,0))))))</f>
        <v>0</v>
      </c>
      <c r="K471" s="17">
        <f>IF(K83&gt;=40,15,IF(K83&gt;=25,12,IF(K83&gt;=15,9,IF(K83&gt;=8,6,0))))</f>
        <v>0</v>
      </c>
      <c r="L471" s="17">
        <f>IF(L83="설치",5,0)</f>
        <v>0</v>
      </c>
      <c r="M471" s="17">
        <f>IF(M83="가능",5,0)</f>
        <v>0</v>
      </c>
      <c r="N471" s="17">
        <f>IF(N83="사용",5,0)</f>
        <v>0</v>
      </c>
      <c r="O471" s="17">
        <f>IF(O83&gt;=550,10,IF(O83&gt;=400,8,IF(O83&gt;=300,6,IF(O83&gt;=200,4,IF(O83&gt;=50,2,0)))))</f>
        <v>0</v>
      </c>
      <c r="P471" s="17">
        <f>IF(P83&gt;=5000,10,IF(P83&gt;=3000,8,IF(P83&gt;=2000,6,IF(P83&gt;=1000,4,IF(P83&gt;=500,2,0)))))</f>
        <v>0</v>
      </c>
      <c r="Q471" s="17">
        <f>IF(Q83&gt;=1000,10,IF(Q83&gt;=800,8,IF(Q83&gt;=600,6,IF(Q83&gt;=400,4,IF(Q83&gt;=200,2,0)))))</f>
        <v>0</v>
      </c>
      <c r="R471" s="17">
        <f>IF(R83&gt;=5000,5,IF(R83&gt;=3000,4,IF(R83&gt;=2000,3,IF(R83&gt;=1000,2,IF(R83&gt;=500,1,0)))))</f>
        <v>0</v>
      </c>
      <c r="S471" s="17">
        <f>IF(S83&gt;=4000,5,IF(S83&gt;=2500,4,IF(S83&gt;=1000,3,IF(S83&gt;=500,2,IF(S83&gt;=300,1,0)))))</f>
        <v>0</v>
      </c>
      <c r="T471" s="17">
        <f>IF(T83&gt;=15,15,IF(T83&gt;=12,12,IF(T83&gt;=9,9,IF(T83&gt;=6,6,IF(T83&gt;=1,3,0)))))</f>
        <v>0</v>
      </c>
      <c r="U471" s="17">
        <f>IF(U83&gt;=50,15,IF(U83&gt;=20,10,IF(U83&gt;=1,5,0)))</f>
        <v>0</v>
      </c>
      <c r="V471" s="17">
        <f>IF(V83&gt;=3,15,IF(V83&gt;=2,10,IF(V83&gt;=1,5,0)))</f>
        <v>0</v>
      </c>
      <c r="W471" s="17">
        <f>IF(W83&gt;=25,10,IF(W83&gt;=20,8,IF(W83&gt;=16,6,IF(W83&gt;=11,4,IF(W83&gt;=6,2,IF(W83&gt;=1,1,0))))))</f>
        <v>0</v>
      </c>
      <c r="X471" s="17">
        <f>IF(X83="구성",15,0)</f>
        <v>0</v>
      </c>
      <c r="Y471" s="17">
        <f>IF(Y83&gt;=4,10,IF(Y83=3,8,IF(Y83=2,6,IF(Y83=1,4,0))))</f>
        <v>0</v>
      </c>
      <c r="Z471" s="35">
        <f>Z83</f>
        <v>0</v>
      </c>
      <c r="AA471" s="35">
        <f>AA83</f>
        <v>0</v>
      </c>
      <c r="AB471" s="35">
        <f>AB83</f>
        <v>0</v>
      </c>
      <c r="AC471" s="35">
        <f>AC83</f>
        <v>0</v>
      </c>
      <c r="AD471" s="35">
        <f>AD83</f>
        <v>0</v>
      </c>
      <c r="AE471" s="18">
        <f t="shared" si="4"/>
        <v>0</v>
      </c>
    </row>
    <row r="472" spans="1:31" x14ac:dyDescent="0.3">
      <c r="A472" s="217">
        <f>A84</f>
        <v>79</v>
      </c>
      <c r="B472" s="16">
        <f>B84</f>
        <v>0</v>
      </c>
      <c r="C472" s="198">
        <f>C84</f>
        <v>0</v>
      </c>
      <c r="D472" s="16">
        <f>D84</f>
        <v>0</v>
      </c>
      <c r="E472" s="16">
        <f t="shared" si="3"/>
        <v>0</v>
      </c>
      <c r="F472" s="17">
        <f>IF(F84="후원(일시22건 또는 정기8건)또는 자원봉사(8명)",10,IF(F84="후원(일시13건 또는 정기5건)또는 자원봉사(7명)",8,IF(F84="후원(일시7건 또는 정기3건)또는 자원봉사(4명)",6,IF(F84="후원(일시4건 또는 정기2건)또는 자원봉사(2명)",4,IF(F84="후원(일시1건 또는 정기1건)또는 자원봉사(1명)",2,0)))))</f>
        <v>0</v>
      </c>
      <c r="G472" s="17">
        <f>IF(G84="게시",5,0)</f>
        <v>0</v>
      </c>
      <c r="H472" s="17">
        <f>IF(H84&gt;=6,20,IF(H84=5,15,IF(H84=4,10,IF(H84=3,5,0))))</f>
        <v>0</v>
      </c>
      <c r="I472" s="17">
        <f>IF(I84&gt;=30,20,IF(I84&gt;=22,15,IF(I84&gt;=15,10,IF(I84&gt;=8,5,0))))</f>
        <v>0</v>
      </c>
      <c r="J472" s="17">
        <f>IF(J84&gt;=500,10,IF(J84&gt;=300,8,IF(J84&gt;=200,6,IF(J84&gt;=100,4,IF(J84&gt;=1,2,IF(J84=0,0))))))</f>
        <v>0</v>
      </c>
      <c r="K472" s="17">
        <f>IF(K84&gt;=40,15,IF(K84&gt;=25,12,IF(K84&gt;=15,9,IF(K84&gt;=8,6,0))))</f>
        <v>0</v>
      </c>
      <c r="L472" s="17">
        <f>IF(L84="설치",5,0)</f>
        <v>0</v>
      </c>
      <c r="M472" s="17">
        <f>IF(M84="가능",5,0)</f>
        <v>0</v>
      </c>
      <c r="N472" s="17">
        <f>IF(N84="사용",5,0)</f>
        <v>0</v>
      </c>
      <c r="O472" s="17">
        <f>IF(O84&gt;=550,10,IF(O84&gt;=400,8,IF(O84&gt;=300,6,IF(O84&gt;=200,4,IF(O84&gt;=50,2,0)))))</f>
        <v>0</v>
      </c>
      <c r="P472" s="17">
        <f>IF(P84&gt;=5000,10,IF(P84&gt;=3000,8,IF(P84&gt;=2000,6,IF(P84&gt;=1000,4,IF(P84&gt;=500,2,0)))))</f>
        <v>0</v>
      </c>
      <c r="Q472" s="17">
        <f>IF(Q84&gt;=1000,10,IF(Q84&gt;=800,8,IF(Q84&gt;=600,6,IF(Q84&gt;=400,4,IF(Q84&gt;=200,2,0)))))</f>
        <v>0</v>
      </c>
      <c r="R472" s="17">
        <f>IF(R84&gt;=5000,5,IF(R84&gt;=3000,4,IF(R84&gt;=2000,3,IF(R84&gt;=1000,2,IF(R84&gt;=500,1,0)))))</f>
        <v>0</v>
      </c>
      <c r="S472" s="17">
        <f>IF(S84&gt;=4000,5,IF(S84&gt;=2500,4,IF(S84&gt;=1000,3,IF(S84&gt;=500,2,IF(S84&gt;=300,1,0)))))</f>
        <v>0</v>
      </c>
      <c r="T472" s="17">
        <f>IF(T84&gt;=15,15,IF(T84&gt;=12,12,IF(T84&gt;=9,9,IF(T84&gt;=6,6,IF(T84&gt;=1,3,0)))))</f>
        <v>0</v>
      </c>
      <c r="U472" s="17">
        <f>IF(U84&gt;=50,15,IF(U84&gt;=20,10,IF(U84&gt;=1,5,0)))</f>
        <v>0</v>
      </c>
      <c r="V472" s="17">
        <f>IF(V84&gt;=3,15,IF(V84&gt;=2,10,IF(V84&gt;=1,5,0)))</f>
        <v>0</v>
      </c>
      <c r="W472" s="17">
        <f>IF(W84&gt;=25,10,IF(W84&gt;=20,8,IF(W84&gt;=16,6,IF(W84&gt;=11,4,IF(W84&gt;=6,2,IF(W84&gt;=1,1,0))))))</f>
        <v>0</v>
      </c>
      <c r="X472" s="17">
        <f>IF(X84="구성",15,0)</f>
        <v>0</v>
      </c>
      <c r="Y472" s="17">
        <f>IF(Y84&gt;=4,10,IF(Y84=3,8,IF(Y84=2,6,IF(Y84=1,4,0))))</f>
        <v>0</v>
      </c>
      <c r="Z472" s="35">
        <f>Z84</f>
        <v>0</v>
      </c>
      <c r="AA472" s="35">
        <f>AA84</f>
        <v>0</v>
      </c>
      <c r="AB472" s="35">
        <f>AB84</f>
        <v>0</v>
      </c>
      <c r="AC472" s="35">
        <f>AC84</f>
        <v>0</v>
      </c>
      <c r="AD472" s="35">
        <f>AD84</f>
        <v>0</v>
      </c>
      <c r="AE472" s="18">
        <f t="shared" si="4"/>
        <v>0</v>
      </c>
    </row>
    <row r="473" spans="1:31" x14ac:dyDescent="0.3">
      <c r="A473" s="217">
        <f>A85</f>
        <v>80</v>
      </c>
      <c r="B473" s="16">
        <f>B85</f>
        <v>0</v>
      </c>
      <c r="C473" s="198">
        <f>C85</f>
        <v>0</v>
      </c>
      <c r="D473" s="16">
        <f>D85</f>
        <v>0</v>
      </c>
      <c r="E473" s="16">
        <f t="shared" si="3"/>
        <v>0</v>
      </c>
      <c r="F473" s="17">
        <f>IF(F85="후원(일시22건 또는 정기8건)또는 자원봉사(8명)",10,IF(F85="후원(일시13건 또는 정기5건)또는 자원봉사(7명)",8,IF(F85="후원(일시7건 또는 정기3건)또는 자원봉사(4명)",6,IF(F85="후원(일시4건 또는 정기2건)또는 자원봉사(2명)",4,IF(F85="후원(일시1건 또는 정기1건)또는 자원봉사(1명)",2,0)))))</f>
        <v>0</v>
      </c>
      <c r="G473" s="17">
        <f>IF(G85="게시",5,0)</f>
        <v>0</v>
      </c>
      <c r="H473" s="17">
        <f>IF(H85&gt;=6,20,IF(H85=5,15,IF(H85=4,10,IF(H85=3,5,0))))</f>
        <v>0</v>
      </c>
      <c r="I473" s="17">
        <f>IF(I85&gt;=30,20,IF(I85&gt;=22,15,IF(I85&gt;=15,10,IF(I85&gt;=8,5,0))))</f>
        <v>0</v>
      </c>
      <c r="J473" s="17">
        <f>IF(J85&gt;=500,10,IF(J85&gt;=300,8,IF(J85&gt;=200,6,IF(J85&gt;=100,4,IF(J85&gt;=1,2,IF(J85=0,0))))))</f>
        <v>0</v>
      </c>
      <c r="K473" s="17">
        <f>IF(K85&gt;=40,15,IF(K85&gt;=25,12,IF(K85&gt;=15,9,IF(K85&gt;=8,6,0))))</f>
        <v>0</v>
      </c>
      <c r="L473" s="17">
        <f>IF(L85="설치",5,0)</f>
        <v>0</v>
      </c>
      <c r="M473" s="17">
        <f>IF(M85="가능",5,0)</f>
        <v>0</v>
      </c>
      <c r="N473" s="17">
        <f>IF(N85="사용",5,0)</f>
        <v>0</v>
      </c>
      <c r="O473" s="17">
        <f>IF(O85&gt;=550,10,IF(O85&gt;=400,8,IF(O85&gt;=300,6,IF(O85&gt;=200,4,IF(O85&gt;=50,2,0)))))</f>
        <v>0</v>
      </c>
      <c r="P473" s="17">
        <f>IF(P85&gt;=5000,10,IF(P85&gt;=3000,8,IF(P85&gt;=2000,6,IF(P85&gt;=1000,4,IF(P85&gt;=500,2,0)))))</f>
        <v>0</v>
      </c>
      <c r="Q473" s="17">
        <f>IF(Q85&gt;=1000,10,IF(Q85&gt;=800,8,IF(Q85&gt;=600,6,IF(Q85&gt;=400,4,IF(Q85&gt;=200,2,0)))))</f>
        <v>0</v>
      </c>
      <c r="R473" s="17">
        <f>IF(R85&gt;=5000,5,IF(R85&gt;=3000,4,IF(R85&gt;=2000,3,IF(R85&gt;=1000,2,IF(R85&gt;=500,1,0)))))</f>
        <v>0</v>
      </c>
      <c r="S473" s="17">
        <f>IF(S85&gt;=4000,5,IF(S85&gt;=2500,4,IF(S85&gt;=1000,3,IF(S85&gt;=500,2,IF(S85&gt;=300,1,0)))))</f>
        <v>0</v>
      </c>
      <c r="T473" s="17">
        <f>IF(T85&gt;=15,15,IF(T85&gt;=12,12,IF(T85&gt;=9,9,IF(T85&gt;=6,6,IF(T85&gt;=1,3,0)))))</f>
        <v>0</v>
      </c>
      <c r="U473" s="17">
        <f>IF(U85&gt;=50,15,IF(U85&gt;=20,10,IF(U85&gt;=1,5,0)))</f>
        <v>0</v>
      </c>
      <c r="V473" s="17">
        <f>IF(V85&gt;=3,15,IF(V85&gt;=2,10,IF(V85&gt;=1,5,0)))</f>
        <v>0</v>
      </c>
      <c r="W473" s="17">
        <f>IF(W85&gt;=25,10,IF(W85&gt;=20,8,IF(W85&gt;=16,6,IF(W85&gt;=11,4,IF(W85&gt;=6,2,IF(W85&gt;=1,1,0))))))</f>
        <v>0</v>
      </c>
      <c r="X473" s="17">
        <f>IF(X85="구성",15,0)</f>
        <v>0</v>
      </c>
      <c r="Y473" s="17">
        <f>IF(Y85&gt;=4,10,IF(Y85=3,8,IF(Y85=2,6,IF(Y85=1,4,0))))</f>
        <v>0</v>
      </c>
      <c r="Z473" s="35">
        <f>Z85</f>
        <v>0</v>
      </c>
      <c r="AA473" s="35">
        <f>AA85</f>
        <v>0</v>
      </c>
      <c r="AB473" s="35">
        <f>AB85</f>
        <v>0</v>
      </c>
      <c r="AC473" s="35">
        <f>AC85</f>
        <v>0</v>
      </c>
      <c r="AD473" s="35">
        <f>AD85</f>
        <v>0</v>
      </c>
      <c r="AE473" s="18">
        <f t="shared" si="4"/>
        <v>0</v>
      </c>
    </row>
    <row r="474" spans="1:31" x14ac:dyDescent="0.3">
      <c r="A474" s="217">
        <f>A86</f>
        <v>81</v>
      </c>
      <c r="B474" s="16">
        <f>B86</f>
        <v>0</v>
      </c>
      <c r="C474" s="198">
        <f>C86</f>
        <v>0</v>
      </c>
      <c r="D474" s="16">
        <f>D86</f>
        <v>0</v>
      </c>
      <c r="E474" s="16">
        <f t="shared" si="3"/>
        <v>0</v>
      </c>
      <c r="F474" s="17">
        <f>IF(F86="후원(일시22건 또는 정기8건)또는 자원봉사(8명)",10,IF(F86="후원(일시13건 또는 정기5건)또는 자원봉사(7명)",8,IF(F86="후원(일시7건 또는 정기3건)또는 자원봉사(4명)",6,IF(F86="후원(일시4건 또는 정기2건)또는 자원봉사(2명)",4,IF(F86="후원(일시1건 또는 정기1건)또는 자원봉사(1명)",2,0)))))</f>
        <v>0</v>
      </c>
      <c r="G474" s="17">
        <f>IF(G86="게시",5,0)</f>
        <v>0</v>
      </c>
      <c r="H474" s="17">
        <f>IF(H86&gt;=6,20,IF(H86=5,15,IF(H86=4,10,IF(H86=3,5,0))))</f>
        <v>0</v>
      </c>
      <c r="I474" s="17">
        <f>IF(I86&gt;=30,20,IF(I86&gt;=22,15,IF(I86&gt;=15,10,IF(I86&gt;=8,5,0))))</f>
        <v>0</v>
      </c>
      <c r="J474" s="17">
        <f>IF(J86&gt;=500,10,IF(J86&gt;=300,8,IF(J86&gt;=200,6,IF(J86&gt;=100,4,IF(J86&gt;=1,2,IF(J86=0,0))))))</f>
        <v>0</v>
      </c>
      <c r="K474" s="17">
        <f>IF(K86&gt;=40,15,IF(K86&gt;=25,12,IF(K86&gt;=15,9,IF(K86&gt;=8,6,0))))</f>
        <v>0</v>
      </c>
      <c r="L474" s="17">
        <f>IF(L86="설치",5,0)</f>
        <v>0</v>
      </c>
      <c r="M474" s="17">
        <f>IF(M86="가능",5,0)</f>
        <v>0</v>
      </c>
      <c r="N474" s="17">
        <f>IF(N86="사용",5,0)</f>
        <v>0</v>
      </c>
      <c r="O474" s="17">
        <f>IF(O86&gt;=550,10,IF(O86&gt;=400,8,IF(O86&gt;=300,6,IF(O86&gt;=200,4,IF(O86&gt;=50,2,0)))))</f>
        <v>0</v>
      </c>
      <c r="P474" s="17">
        <f>IF(P86&gt;=5000,10,IF(P86&gt;=3000,8,IF(P86&gt;=2000,6,IF(P86&gt;=1000,4,IF(P86&gt;=500,2,0)))))</f>
        <v>0</v>
      </c>
      <c r="Q474" s="17">
        <f>IF(Q86&gt;=1000,10,IF(Q86&gt;=800,8,IF(Q86&gt;=600,6,IF(Q86&gt;=400,4,IF(Q86&gt;=200,2,0)))))</f>
        <v>0</v>
      </c>
      <c r="R474" s="17">
        <f>IF(R86&gt;=5000,5,IF(R86&gt;=3000,4,IF(R86&gt;=2000,3,IF(R86&gt;=1000,2,IF(R86&gt;=500,1,0)))))</f>
        <v>0</v>
      </c>
      <c r="S474" s="17">
        <f>IF(S86&gt;=4000,5,IF(S86&gt;=2500,4,IF(S86&gt;=1000,3,IF(S86&gt;=500,2,IF(S86&gt;=300,1,0)))))</f>
        <v>0</v>
      </c>
      <c r="T474" s="17">
        <f>IF(T86&gt;=15,15,IF(T86&gt;=12,12,IF(T86&gt;=9,9,IF(T86&gt;=6,6,IF(T86&gt;=1,3,0)))))</f>
        <v>0</v>
      </c>
      <c r="U474" s="17">
        <f>IF(U86&gt;=50,15,IF(U86&gt;=20,10,IF(U86&gt;=1,5,0)))</f>
        <v>0</v>
      </c>
      <c r="V474" s="17">
        <f>IF(V86&gt;=3,15,IF(V86&gt;=2,10,IF(V86&gt;=1,5,0)))</f>
        <v>0</v>
      </c>
      <c r="W474" s="17">
        <f>IF(W86&gt;=25,10,IF(W86&gt;=20,8,IF(W86&gt;=16,6,IF(W86&gt;=11,4,IF(W86&gt;=6,2,IF(W86&gt;=1,1,0))))))</f>
        <v>0</v>
      </c>
      <c r="X474" s="17">
        <f>IF(X86="구성",15,0)</f>
        <v>0</v>
      </c>
      <c r="Y474" s="17">
        <f>IF(Y86&gt;=4,10,IF(Y86=3,8,IF(Y86=2,6,IF(Y86=1,4,0))))</f>
        <v>0</v>
      </c>
      <c r="Z474" s="35">
        <f>Z86</f>
        <v>0</v>
      </c>
      <c r="AA474" s="35">
        <f>AA86</f>
        <v>0</v>
      </c>
      <c r="AB474" s="35">
        <f>AB86</f>
        <v>0</v>
      </c>
      <c r="AC474" s="35">
        <f>AC86</f>
        <v>0</v>
      </c>
      <c r="AD474" s="35">
        <f>AD86</f>
        <v>0</v>
      </c>
      <c r="AE474" s="18">
        <f t="shared" si="4"/>
        <v>0</v>
      </c>
    </row>
    <row r="475" spans="1:31" x14ac:dyDescent="0.3">
      <c r="A475" s="217">
        <f>A87</f>
        <v>82</v>
      </c>
      <c r="B475" s="16">
        <f>B87</f>
        <v>0</v>
      </c>
      <c r="C475" s="198">
        <f>C87</f>
        <v>0</v>
      </c>
      <c r="D475" s="16">
        <f>D87</f>
        <v>0</v>
      </c>
      <c r="E475" s="16">
        <f t="shared" si="3"/>
        <v>0</v>
      </c>
      <c r="F475" s="17">
        <f>IF(F87="후원(일시22건 또는 정기8건)또는 자원봉사(8명)",10,IF(F87="후원(일시13건 또는 정기5건)또는 자원봉사(7명)",8,IF(F87="후원(일시7건 또는 정기3건)또는 자원봉사(4명)",6,IF(F87="후원(일시4건 또는 정기2건)또는 자원봉사(2명)",4,IF(F87="후원(일시1건 또는 정기1건)또는 자원봉사(1명)",2,0)))))</f>
        <v>0</v>
      </c>
      <c r="G475" s="17">
        <f>IF(G87="게시",5,0)</f>
        <v>0</v>
      </c>
      <c r="H475" s="17">
        <f>IF(H87&gt;=6,20,IF(H87=5,15,IF(H87=4,10,IF(H87=3,5,0))))</f>
        <v>0</v>
      </c>
      <c r="I475" s="17">
        <f>IF(I87&gt;=30,20,IF(I87&gt;=22,15,IF(I87&gt;=15,10,IF(I87&gt;=8,5,0))))</f>
        <v>0</v>
      </c>
      <c r="J475" s="17">
        <f>IF(J87&gt;=500,10,IF(J87&gt;=300,8,IF(J87&gt;=200,6,IF(J87&gt;=100,4,IF(J87&gt;=1,2,IF(J87=0,0))))))</f>
        <v>0</v>
      </c>
      <c r="K475" s="17">
        <f>IF(K87&gt;=40,15,IF(K87&gt;=25,12,IF(K87&gt;=15,9,IF(K87&gt;=8,6,0))))</f>
        <v>0</v>
      </c>
      <c r="L475" s="17">
        <f>IF(L87="설치",5,0)</f>
        <v>0</v>
      </c>
      <c r="M475" s="17">
        <f>IF(M87="가능",5,0)</f>
        <v>0</v>
      </c>
      <c r="N475" s="17">
        <f>IF(N87="사용",5,0)</f>
        <v>0</v>
      </c>
      <c r="O475" s="17">
        <f>IF(O87&gt;=550,10,IF(O87&gt;=400,8,IF(O87&gt;=300,6,IF(O87&gt;=200,4,IF(O87&gt;=50,2,0)))))</f>
        <v>0</v>
      </c>
      <c r="P475" s="17">
        <f>IF(P87&gt;=5000,10,IF(P87&gt;=3000,8,IF(P87&gt;=2000,6,IF(P87&gt;=1000,4,IF(P87&gt;=500,2,0)))))</f>
        <v>0</v>
      </c>
      <c r="Q475" s="17">
        <f>IF(Q87&gt;=1000,10,IF(Q87&gt;=800,8,IF(Q87&gt;=600,6,IF(Q87&gt;=400,4,IF(Q87&gt;=200,2,0)))))</f>
        <v>0</v>
      </c>
      <c r="R475" s="17">
        <f>IF(R87&gt;=5000,5,IF(R87&gt;=3000,4,IF(R87&gt;=2000,3,IF(R87&gt;=1000,2,IF(R87&gt;=500,1,0)))))</f>
        <v>0</v>
      </c>
      <c r="S475" s="17">
        <f>IF(S87&gt;=4000,5,IF(S87&gt;=2500,4,IF(S87&gt;=1000,3,IF(S87&gt;=500,2,IF(S87&gt;=300,1,0)))))</f>
        <v>0</v>
      </c>
      <c r="T475" s="17">
        <f>IF(T87&gt;=15,15,IF(T87&gt;=12,12,IF(T87&gt;=9,9,IF(T87&gt;=6,6,IF(T87&gt;=1,3,0)))))</f>
        <v>0</v>
      </c>
      <c r="U475" s="17">
        <f>IF(U87&gt;=50,15,IF(U87&gt;=20,10,IF(U87&gt;=1,5,0)))</f>
        <v>0</v>
      </c>
      <c r="V475" s="17">
        <f>IF(V87&gt;=3,15,IF(V87&gt;=2,10,IF(V87&gt;=1,5,0)))</f>
        <v>0</v>
      </c>
      <c r="W475" s="17">
        <f>IF(W87&gt;=25,10,IF(W87&gt;=20,8,IF(W87&gt;=16,6,IF(W87&gt;=11,4,IF(W87&gt;=6,2,IF(W87&gt;=1,1,0))))))</f>
        <v>0</v>
      </c>
      <c r="X475" s="17">
        <f>IF(X87="구성",15,0)</f>
        <v>0</v>
      </c>
      <c r="Y475" s="17">
        <f>IF(Y87&gt;=4,10,IF(Y87=3,8,IF(Y87=2,6,IF(Y87=1,4,0))))</f>
        <v>0</v>
      </c>
      <c r="Z475" s="35">
        <f>Z87</f>
        <v>0</v>
      </c>
      <c r="AA475" s="35">
        <f>AA87</f>
        <v>0</v>
      </c>
      <c r="AB475" s="35">
        <f>AB87</f>
        <v>0</v>
      </c>
      <c r="AC475" s="35">
        <f>AC87</f>
        <v>0</v>
      </c>
      <c r="AD475" s="35">
        <f>AD87</f>
        <v>0</v>
      </c>
      <c r="AE475" s="18">
        <f t="shared" si="4"/>
        <v>0</v>
      </c>
    </row>
    <row r="476" spans="1:31" x14ac:dyDescent="0.3">
      <c r="A476" s="217">
        <f>A88</f>
        <v>83</v>
      </c>
      <c r="B476" s="16">
        <f>B88</f>
        <v>0</v>
      </c>
      <c r="C476" s="198">
        <f>C88</f>
        <v>0</v>
      </c>
      <c r="D476" s="16">
        <f>D88</f>
        <v>0</v>
      </c>
      <c r="E476" s="16">
        <f t="shared" si="3"/>
        <v>0</v>
      </c>
      <c r="F476" s="17">
        <f>IF(F88="후원(일시22건 또는 정기8건)또는 자원봉사(8명)",10,IF(F88="후원(일시13건 또는 정기5건)또는 자원봉사(7명)",8,IF(F88="후원(일시7건 또는 정기3건)또는 자원봉사(4명)",6,IF(F88="후원(일시4건 또는 정기2건)또는 자원봉사(2명)",4,IF(F88="후원(일시1건 또는 정기1건)또는 자원봉사(1명)",2,0)))))</f>
        <v>0</v>
      </c>
      <c r="G476" s="17">
        <f>IF(G88="게시",5,0)</f>
        <v>0</v>
      </c>
      <c r="H476" s="17">
        <f>IF(H88&gt;=6,20,IF(H88=5,15,IF(H88=4,10,IF(H88=3,5,0))))</f>
        <v>0</v>
      </c>
      <c r="I476" s="17">
        <f>IF(I88&gt;=30,20,IF(I88&gt;=22,15,IF(I88&gt;=15,10,IF(I88&gt;=8,5,0))))</f>
        <v>0</v>
      </c>
      <c r="J476" s="17">
        <f>IF(J88&gt;=500,10,IF(J88&gt;=300,8,IF(J88&gt;=200,6,IF(J88&gt;=100,4,IF(J88&gt;=1,2,IF(J88=0,0))))))</f>
        <v>0</v>
      </c>
      <c r="K476" s="17">
        <f>IF(K88&gt;=40,15,IF(K88&gt;=25,12,IF(K88&gt;=15,9,IF(K88&gt;=8,6,0))))</f>
        <v>0</v>
      </c>
      <c r="L476" s="17">
        <f>IF(L88="설치",5,0)</f>
        <v>0</v>
      </c>
      <c r="M476" s="17">
        <f>IF(M88="가능",5,0)</f>
        <v>0</v>
      </c>
      <c r="N476" s="17">
        <f>IF(N88="사용",5,0)</f>
        <v>0</v>
      </c>
      <c r="O476" s="17">
        <f>IF(O88&gt;=550,10,IF(O88&gt;=400,8,IF(O88&gt;=300,6,IF(O88&gt;=200,4,IF(O88&gt;=50,2,0)))))</f>
        <v>0</v>
      </c>
      <c r="P476" s="17">
        <f>IF(P88&gt;=5000,10,IF(P88&gt;=3000,8,IF(P88&gt;=2000,6,IF(P88&gt;=1000,4,IF(P88&gt;=500,2,0)))))</f>
        <v>0</v>
      </c>
      <c r="Q476" s="17">
        <f>IF(Q88&gt;=1000,10,IF(Q88&gt;=800,8,IF(Q88&gt;=600,6,IF(Q88&gt;=400,4,IF(Q88&gt;=200,2,0)))))</f>
        <v>0</v>
      </c>
      <c r="R476" s="17">
        <f>IF(R88&gt;=5000,5,IF(R88&gt;=3000,4,IF(R88&gt;=2000,3,IF(R88&gt;=1000,2,IF(R88&gt;=500,1,0)))))</f>
        <v>0</v>
      </c>
      <c r="S476" s="17">
        <f>IF(S88&gt;=4000,5,IF(S88&gt;=2500,4,IF(S88&gt;=1000,3,IF(S88&gt;=500,2,IF(S88&gt;=300,1,0)))))</f>
        <v>0</v>
      </c>
      <c r="T476" s="17">
        <f>IF(T88&gt;=15,15,IF(T88&gt;=12,12,IF(T88&gt;=9,9,IF(T88&gt;=6,6,IF(T88&gt;=1,3,0)))))</f>
        <v>0</v>
      </c>
      <c r="U476" s="17">
        <f>IF(U88&gt;=50,15,IF(U88&gt;=20,10,IF(U88&gt;=1,5,0)))</f>
        <v>0</v>
      </c>
      <c r="V476" s="17">
        <f>IF(V88&gt;=3,15,IF(V88&gt;=2,10,IF(V88&gt;=1,5,0)))</f>
        <v>0</v>
      </c>
      <c r="W476" s="17">
        <f>IF(W88&gt;=25,10,IF(W88&gt;=20,8,IF(W88&gt;=16,6,IF(W88&gt;=11,4,IF(W88&gt;=6,2,IF(W88&gt;=1,1,0))))))</f>
        <v>0</v>
      </c>
      <c r="X476" s="17">
        <f>IF(X88="구성",15,0)</f>
        <v>0</v>
      </c>
      <c r="Y476" s="17">
        <f>IF(Y88&gt;=4,10,IF(Y88=3,8,IF(Y88=2,6,IF(Y88=1,4,0))))</f>
        <v>0</v>
      </c>
      <c r="Z476" s="35">
        <f>Z88</f>
        <v>0</v>
      </c>
      <c r="AA476" s="35">
        <f>AA88</f>
        <v>0</v>
      </c>
      <c r="AB476" s="35">
        <f>AB88</f>
        <v>0</v>
      </c>
      <c r="AC476" s="35">
        <f>AC88</f>
        <v>0</v>
      </c>
      <c r="AD476" s="35">
        <f>AD88</f>
        <v>0</v>
      </c>
      <c r="AE476" s="18">
        <f t="shared" si="4"/>
        <v>0</v>
      </c>
    </row>
    <row r="477" spans="1:31" x14ac:dyDescent="0.3">
      <c r="A477" s="217">
        <f>A89</f>
        <v>84</v>
      </c>
      <c r="B477" s="16">
        <f>B89</f>
        <v>0</v>
      </c>
      <c r="C477" s="198">
        <f>C89</f>
        <v>0</v>
      </c>
      <c r="D477" s="16">
        <f>D89</f>
        <v>0</v>
      </c>
      <c r="E477" s="16">
        <f t="shared" si="3"/>
        <v>0</v>
      </c>
      <c r="F477" s="17">
        <f>IF(F89="후원(일시22건 또는 정기8건)또는 자원봉사(8명)",10,IF(F89="후원(일시13건 또는 정기5건)또는 자원봉사(7명)",8,IF(F89="후원(일시7건 또는 정기3건)또는 자원봉사(4명)",6,IF(F89="후원(일시4건 또는 정기2건)또는 자원봉사(2명)",4,IF(F89="후원(일시1건 또는 정기1건)또는 자원봉사(1명)",2,0)))))</f>
        <v>0</v>
      </c>
      <c r="G477" s="17">
        <f>IF(G89="게시",5,0)</f>
        <v>0</v>
      </c>
      <c r="H477" s="17">
        <f>IF(H89&gt;=6,20,IF(H89=5,15,IF(H89=4,10,IF(H89=3,5,0))))</f>
        <v>0</v>
      </c>
      <c r="I477" s="17">
        <f>IF(I89&gt;=30,20,IF(I89&gt;=22,15,IF(I89&gt;=15,10,IF(I89&gt;=8,5,0))))</f>
        <v>0</v>
      </c>
      <c r="J477" s="17">
        <f>IF(J89&gt;=500,10,IF(J89&gt;=300,8,IF(J89&gt;=200,6,IF(J89&gt;=100,4,IF(J89&gt;=1,2,IF(J89=0,0))))))</f>
        <v>0</v>
      </c>
      <c r="K477" s="17">
        <f>IF(K89&gt;=40,15,IF(K89&gt;=25,12,IF(K89&gt;=15,9,IF(K89&gt;=8,6,0))))</f>
        <v>0</v>
      </c>
      <c r="L477" s="17">
        <f>IF(L89="설치",5,0)</f>
        <v>0</v>
      </c>
      <c r="M477" s="17">
        <f>IF(M89="가능",5,0)</f>
        <v>0</v>
      </c>
      <c r="N477" s="17">
        <f>IF(N89="사용",5,0)</f>
        <v>0</v>
      </c>
      <c r="O477" s="17">
        <f>IF(O89&gt;=550,10,IF(O89&gt;=400,8,IF(O89&gt;=300,6,IF(O89&gt;=200,4,IF(O89&gt;=50,2,0)))))</f>
        <v>0</v>
      </c>
      <c r="P477" s="17">
        <f>IF(P89&gt;=5000,10,IF(P89&gt;=3000,8,IF(P89&gt;=2000,6,IF(P89&gt;=1000,4,IF(P89&gt;=500,2,0)))))</f>
        <v>0</v>
      </c>
      <c r="Q477" s="17">
        <f>IF(Q89&gt;=1000,10,IF(Q89&gt;=800,8,IF(Q89&gt;=600,6,IF(Q89&gt;=400,4,IF(Q89&gt;=200,2,0)))))</f>
        <v>0</v>
      </c>
      <c r="R477" s="17">
        <f>IF(R89&gt;=5000,5,IF(R89&gt;=3000,4,IF(R89&gt;=2000,3,IF(R89&gt;=1000,2,IF(R89&gt;=500,1,0)))))</f>
        <v>0</v>
      </c>
      <c r="S477" s="17">
        <f>IF(S89&gt;=4000,5,IF(S89&gt;=2500,4,IF(S89&gt;=1000,3,IF(S89&gt;=500,2,IF(S89&gt;=300,1,0)))))</f>
        <v>0</v>
      </c>
      <c r="T477" s="17">
        <f>IF(T89&gt;=15,15,IF(T89&gt;=12,12,IF(T89&gt;=9,9,IF(T89&gt;=6,6,IF(T89&gt;=1,3,0)))))</f>
        <v>0</v>
      </c>
      <c r="U477" s="17">
        <f>IF(U89&gt;=50,15,IF(U89&gt;=20,10,IF(U89&gt;=1,5,0)))</f>
        <v>0</v>
      </c>
      <c r="V477" s="17">
        <f>IF(V89&gt;=3,15,IF(V89&gt;=2,10,IF(V89&gt;=1,5,0)))</f>
        <v>0</v>
      </c>
      <c r="W477" s="17">
        <f>IF(W89&gt;=25,10,IF(W89&gt;=20,8,IF(W89&gt;=16,6,IF(W89&gt;=11,4,IF(W89&gt;=6,2,IF(W89&gt;=1,1,0))))))</f>
        <v>0</v>
      </c>
      <c r="X477" s="17">
        <f>IF(X89="구성",15,0)</f>
        <v>0</v>
      </c>
      <c r="Y477" s="17">
        <f>IF(Y89&gt;=4,10,IF(Y89=3,8,IF(Y89=2,6,IF(Y89=1,4,0))))</f>
        <v>0</v>
      </c>
      <c r="Z477" s="35">
        <f>Z89</f>
        <v>0</v>
      </c>
      <c r="AA477" s="35">
        <f>AA89</f>
        <v>0</v>
      </c>
      <c r="AB477" s="35">
        <f>AB89</f>
        <v>0</v>
      </c>
      <c r="AC477" s="35">
        <f>AC89</f>
        <v>0</v>
      </c>
      <c r="AD477" s="35">
        <f>AD89</f>
        <v>0</v>
      </c>
      <c r="AE477" s="18">
        <f t="shared" si="4"/>
        <v>0</v>
      </c>
    </row>
    <row r="478" spans="1:31" x14ac:dyDescent="0.3">
      <c r="A478" s="217">
        <f>A90</f>
        <v>85</v>
      </c>
      <c r="B478" s="16">
        <f>B90</f>
        <v>0</v>
      </c>
      <c r="C478" s="198">
        <f>C90</f>
        <v>0</v>
      </c>
      <c r="D478" s="16">
        <f>D90</f>
        <v>0</v>
      </c>
      <c r="E478" s="16">
        <f t="shared" si="3"/>
        <v>0</v>
      </c>
      <c r="F478" s="17">
        <f>IF(F90="후원(일시22건 또는 정기8건)또는 자원봉사(8명)",10,IF(F90="후원(일시13건 또는 정기5건)또는 자원봉사(7명)",8,IF(F90="후원(일시7건 또는 정기3건)또는 자원봉사(4명)",6,IF(F90="후원(일시4건 또는 정기2건)또는 자원봉사(2명)",4,IF(F90="후원(일시1건 또는 정기1건)또는 자원봉사(1명)",2,0)))))</f>
        <v>0</v>
      </c>
      <c r="G478" s="17">
        <f>IF(G90="게시",5,0)</f>
        <v>0</v>
      </c>
      <c r="H478" s="17">
        <f>IF(H90&gt;=6,20,IF(H90=5,15,IF(H90=4,10,IF(H90=3,5,0))))</f>
        <v>0</v>
      </c>
      <c r="I478" s="17">
        <f>IF(I90&gt;=30,20,IF(I90&gt;=22,15,IF(I90&gt;=15,10,IF(I90&gt;=8,5,0))))</f>
        <v>0</v>
      </c>
      <c r="J478" s="17">
        <f>IF(J90&gt;=500,10,IF(J90&gt;=300,8,IF(J90&gt;=200,6,IF(J90&gt;=100,4,IF(J90&gt;=1,2,IF(J90=0,0))))))</f>
        <v>0</v>
      </c>
      <c r="K478" s="17">
        <f>IF(K90&gt;=40,15,IF(K90&gt;=25,12,IF(K90&gt;=15,9,IF(K90&gt;=8,6,0))))</f>
        <v>0</v>
      </c>
      <c r="L478" s="17">
        <f>IF(L90="설치",5,0)</f>
        <v>0</v>
      </c>
      <c r="M478" s="17">
        <f>IF(M90="가능",5,0)</f>
        <v>0</v>
      </c>
      <c r="N478" s="17">
        <f>IF(N90="사용",5,0)</f>
        <v>0</v>
      </c>
      <c r="O478" s="17">
        <f>IF(O90&gt;=550,10,IF(O90&gt;=400,8,IF(O90&gt;=300,6,IF(O90&gt;=200,4,IF(O90&gt;=50,2,0)))))</f>
        <v>0</v>
      </c>
      <c r="P478" s="17">
        <f>IF(P90&gt;=5000,10,IF(P90&gt;=3000,8,IF(P90&gt;=2000,6,IF(P90&gt;=1000,4,IF(P90&gt;=500,2,0)))))</f>
        <v>0</v>
      </c>
      <c r="Q478" s="17">
        <f>IF(Q90&gt;=1000,10,IF(Q90&gt;=800,8,IF(Q90&gt;=600,6,IF(Q90&gt;=400,4,IF(Q90&gt;=200,2,0)))))</f>
        <v>0</v>
      </c>
      <c r="R478" s="17">
        <f>IF(R90&gt;=5000,5,IF(R90&gt;=3000,4,IF(R90&gt;=2000,3,IF(R90&gt;=1000,2,IF(R90&gt;=500,1,0)))))</f>
        <v>0</v>
      </c>
      <c r="S478" s="17">
        <f>IF(S90&gt;=4000,5,IF(S90&gt;=2500,4,IF(S90&gt;=1000,3,IF(S90&gt;=500,2,IF(S90&gt;=300,1,0)))))</f>
        <v>0</v>
      </c>
      <c r="T478" s="17">
        <f>IF(T90&gt;=15,15,IF(T90&gt;=12,12,IF(T90&gt;=9,9,IF(T90&gt;=6,6,IF(T90&gt;=1,3,0)))))</f>
        <v>0</v>
      </c>
      <c r="U478" s="17">
        <f>IF(U90&gt;=50,15,IF(U90&gt;=20,10,IF(U90&gt;=1,5,0)))</f>
        <v>0</v>
      </c>
      <c r="V478" s="17">
        <f>IF(V90&gt;=3,15,IF(V90&gt;=2,10,IF(V90&gt;=1,5,0)))</f>
        <v>0</v>
      </c>
      <c r="W478" s="17">
        <f>IF(W90&gt;=25,10,IF(W90&gt;=20,8,IF(W90&gt;=16,6,IF(W90&gt;=11,4,IF(W90&gt;=6,2,IF(W90&gt;=1,1,0))))))</f>
        <v>0</v>
      </c>
      <c r="X478" s="17">
        <f>IF(X90="구성",15,0)</f>
        <v>0</v>
      </c>
      <c r="Y478" s="17">
        <f>IF(Y90&gt;=4,10,IF(Y90=3,8,IF(Y90=2,6,IF(Y90=1,4,0))))</f>
        <v>0</v>
      </c>
      <c r="Z478" s="35">
        <f>Z90</f>
        <v>0</v>
      </c>
      <c r="AA478" s="35">
        <f>AA90</f>
        <v>0</v>
      </c>
      <c r="AB478" s="35">
        <f>AB90</f>
        <v>0</v>
      </c>
      <c r="AC478" s="35">
        <f>AC90</f>
        <v>0</v>
      </c>
      <c r="AD478" s="35">
        <f>AD90</f>
        <v>0</v>
      </c>
      <c r="AE478" s="18">
        <f t="shared" si="4"/>
        <v>0</v>
      </c>
    </row>
    <row r="479" spans="1:31" x14ac:dyDescent="0.3">
      <c r="A479" s="217">
        <f>A91</f>
        <v>86</v>
      </c>
      <c r="B479" s="16">
        <f>B91</f>
        <v>0</v>
      </c>
      <c r="C479" s="198">
        <f>C91</f>
        <v>0</v>
      </c>
      <c r="D479" s="16">
        <f>D91</f>
        <v>0</v>
      </c>
      <c r="E479" s="16">
        <f t="shared" si="3"/>
        <v>0</v>
      </c>
      <c r="F479" s="17">
        <f>IF(F91="후원(일시22건 또는 정기8건)또는 자원봉사(8명)",10,IF(F91="후원(일시13건 또는 정기5건)또는 자원봉사(7명)",8,IF(F91="후원(일시7건 또는 정기3건)또는 자원봉사(4명)",6,IF(F91="후원(일시4건 또는 정기2건)또는 자원봉사(2명)",4,IF(F91="후원(일시1건 또는 정기1건)또는 자원봉사(1명)",2,0)))))</f>
        <v>0</v>
      </c>
      <c r="G479" s="17">
        <f>IF(G91="게시",5,0)</f>
        <v>0</v>
      </c>
      <c r="H479" s="17">
        <f>IF(H91&gt;=6,20,IF(H91=5,15,IF(H91=4,10,IF(H91=3,5,0))))</f>
        <v>0</v>
      </c>
      <c r="I479" s="17">
        <f>IF(I91&gt;=30,20,IF(I91&gt;=22,15,IF(I91&gt;=15,10,IF(I91&gt;=8,5,0))))</f>
        <v>0</v>
      </c>
      <c r="J479" s="17">
        <f>IF(J91&gt;=500,10,IF(J91&gt;=300,8,IF(J91&gt;=200,6,IF(J91&gt;=100,4,IF(J91&gt;=1,2,IF(J91=0,0))))))</f>
        <v>0</v>
      </c>
      <c r="K479" s="17">
        <f>IF(K91&gt;=40,15,IF(K91&gt;=25,12,IF(K91&gt;=15,9,IF(K91&gt;=8,6,0))))</f>
        <v>0</v>
      </c>
      <c r="L479" s="17">
        <f>IF(L91="설치",5,0)</f>
        <v>0</v>
      </c>
      <c r="M479" s="17">
        <f>IF(M91="가능",5,0)</f>
        <v>0</v>
      </c>
      <c r="N479" s="17">
        <f>IF(N91="사용",5,0)</f>
        <v>0</v>
      </c>
      <c r="O479" s="17">
        <f>IF(O91&gt;=550,10,IF(O91&gt;=400,8,IF(O91&gt;=300,6,IF(O91&gt;=200,4,IF(O91&gt;=50,2,0)))))</f>
        <v>0</v>
      </c>
      <c r="P479" s="17">
        <f>IF(P91&gt;=5000,10,IF(P91&gt;=3000,8,IF(P91&gt;=2000,6,IF(P91&gt;=1000,4,IF(P91&gt;=500,2,0)))))</f>
        <v>0</v>
      </c>
      <c r="Q479" s="17">
        <f>IF(Q91&gt;=1000,10,IF(Q91&gt;=800,8,IF(Q91&gt;=600,6,IF(Q91&gt;=400,4,IF(Q91&gt;=200,2,0)))))</f>
        <v>0</v>
      </c>
      <c r="R479" s="17">
        <f>IF(R91&gt;=5000,5,IF(R91&gt;=3000,4,IF(R91&gt;=2000,3,IF(R91&gt;=1000,2,IF(R91&gt;=500,1,0)))))</f>
        <v>0</v>
      </c>
      <c r="S479" s="17">
        <f>IF(S91&gt;=4000,5,IF(S91&gt;=2500,4,IF(S91&gt;=1000,3,IF(S91&gt;=500,2,IF(S91&gt;=300,1,0)))))</f>
        <v>0</v>
      </c>
      <c r="T479" s="17">
        <f>IF(T91&gt;=15,15,IF(T91&gt;=12,12,IF(T91&gt;=9,9,IF(T91&gt;=6,6,IF(T91&gt;=1,3,0)))))</f>
        <v>0</v>
      </c>
      <c r="U479" s="17">
        <f>IF(U91&gt;=50,15,IF(U91&gt;=20,10,IF(U91&gt;=1,5,0)))</f>
        <v>0</v>
      </c>
      <c r="V479" s="17">
        <f>IF(V91&gt;=3,15,IF(V91&gt;=2,10,IF(V91&gt;=1,5,0)))</f>
        <v>0</v>
      </c>
      <c r="W479" s="17">
        <f>IF(W91&gt;=25,10,IF(W91&gt;=20,8,IF(W91&gt;=16,6,IF(W91&gt;=11,4,IF(W91&gt;=6,2,IF(W91&gt;=1,1,0))))))</f>
        <v>0</v>
      </c>
      <c r="X479" s="17">
        <f>IF(X91="구성",15,0)</f>
        <v>0</v>
      </c>
      <c r="Y479" s="17">
        <f>IF(Y91&gt;=4,10,IF(Y91=3,8,IF(Y91=2,6,IF(Y91=1,4,0))))</f>
        <v>0</v>
      </c>
      <c r="Z479" s="35">
        <f>Z91</f>
        <v>0</v>
      </c>
      <c r="AA479" s="35">
        <f>AA91</f>
        <v>0</v>
      </c>
      <c r="AB479" s="35">
        <f>AB91</f>
        <v>0</v>
      </c>
      <c r="AC479" s="35">
        <f>AC91</f>
        <v>0</v>
      </c>
      <c r="AD479" s="35">
        <f>AD91</f>
        <v>0</v>
      </c>
      <c r="AE479" s="18">
        <f t="shared" si="4"/>
        <v>0</v>
      </c>
    </row>
    <row r="480" spans="1:31" x14ac:dyDescent="0.3">
      <c r="A480" s="217">
        <f>A92</f>
        <v>87</v>
      </c>
      <c r="B480" s="16">
        <f>B92</f>
        <v>0</v>
      </c>
      <c r="C480" s="198">
        <f>C92</f>
        <v>0</v>
      </c>
      <c r="D480" s="16">
        <f>D92</f>
        <v>0</v>
      </c>
      <c r="E480" s="16">
        <f t="shared" si="3"/>
        <v>0</v>
      </c>
      <c r="F480" s="17">
        <f>IF(F92="후원(일시22건 또는 정기8건)또는 자원봉사(8명)",10,IF(F92="후원(일시13건 또는 정기5건)또는 자원봉사(7명)",8,IF(F92="후원(일시7건 또는 정기3건)또는 자원봉사(4명)",6,IF(F92="후원(일시4건 또는 정기2건)또는 자원봉사(2명)",4,IF(F92="후원(일시1건 또는 정기1건)또는 자원봉사(1명)",2,0)))))</f>
        <v>0</v>
      </c>
      <c r="G480" s="17">
        <f>IF(G92="게시",5,0)</f>
        <v>0</v>
      </c>
      <c r="H480" s="17">
        <f>IF(H92&gt;=6,20,IF(H92=5,15,IF(H92=4,10,IF(H92=3,5,0))))</f>
        <v>0</v>
      </c>
      <c r="I480" s="17">
        <f>IF(I92&gt;=30,20,IF(I92&gt;=22,15,IF(I92&gt;=15,10,IF(I92&gt;=8,5,0))))</f>
        <v>0</v>
      </c>
      <c r="J480" s="17">
        <f>IF(J92&gt;=500,10,IF(J92&gt;=300,8,IF(J92&gt;=200,6,IF(J92&gt;=100,4,IF(J92&gt;=1,2,IF(J92=0,0))))))</f>
        <v>0</v>
      </c>
      <c r="K480" s="17">
        <f>IF(K92&gt;=40,15,IF(K92&gt;=25,12,IF(K92&gt;=15,9,IF(K92&gt;=8,6,0))))</f>
        <v>0</v>
      </c>
      <c r="L480" s="17">
        <f>IF(L92="설치",5,0)</f>
        <v>0</v>
      </c>
      <c r="M480" s="17">
        <f>IF(M92="가능",5,0)</f>
        <v>0</v>
      </c>
      <c r="N480" s="17">
        <f>IF(N92="사용",5,0)</f>
        <v>0</v>
      </c>
      <c r="O480" s="17">
        <f>IF(O92&gt;=550,10,IF(O92&gt;=400,8,IF(O92&gt;=300,6,IF(O92&gt;=200,4,IF(O92&gt;=50,2,0)))))</f>
        <v>0</v>
      </c>
      <c r="P480" s="17">
        <f>IF(P92&gt;=5000,10,IF(P92&gt;=3000,8,IF(P92&gt;=2000,6,IF(P92&gt;=1000,4,IF(P92&gt;=500,2,0)))))</f>
        <v>0</v>
      </c>
      <c r="Q480" s="17">
        <f>IF(Q92&gt;=1000,10,IF(Q92&gt;=800,8,IF(Q92&gt;=600,6,IF(Q92&gt;=400,4,IF(Q92&gt;=200,2,0)))))</f>
        <v>0</v>
      </c>
      <c r="R480" s="17">
        <f>IF(R92&gt;=5000,5,IF(R92&gt;=3000,4,IF(R92&gt;=2000,3,IF(R92&gt;=1000,2,IF(R92&gt;=500,1,0)))))</f>
        <v>0</v>
      </c>
      <c r="S480" s="17">
        <f>IF(S92&gt;=4000,5,IF(S92&gt;=2500,4,IF(S92&gt;=1000,3,IF(S92&gt;=500,2,IF(S92&gt;=300,1,0)))))</f>
        <v>0</v>
      </c>
      <c r="T480" s="17">
        <f>IF(T92&gt;=15,15,IF(T92&gt;=12,12,IF(T92&gt;=9,9,IF(T92&gt;=6,6,IF(T92&gt;=1,3,0)))))</f>
        <v>0</v>
      </c>
      <c r="U480" s="17">
        <f>IF(U92&gt;=50,15,IF(U92&gt;=20,10,IF(U92&gt;=1,5,0)))</f>
        <v>0</v>
      </c>
      <c r="V480" s="17">
        <f>IF(V92&gt;=3,15,IF(V92&gt;=2,10,IF(V92&gt;=1,5,0)))</f>
        <v>0</v>
      </c>
      <c r="W480" s="17">
        <f>IF(W92&gt;=25,10,IF(W92&gt;=20,8,IF(W92&gt;=16,6,IF(W92&gt;=11,4,IF(W92&gt;=6,2,IF(W92&gt;=1,1,0))))))</f>
        <v>0</v>
      </c>
      <c r="X480" s="17">
        <f>IF(X92="구성",15,0)</f>
        <v>0</v>
      </c>
      <c r="Y480" s="17">
        <f>IF(Y92&gt;=4,10,IF(Y92=3,8,IF(Y92=2,6,IF(Y92=1,4,0))))</f>
        <v>0</v>
      </c>
      <c r="Z480" s="35">
        <f>Z92</f>
        <v>0</v>
      </c>
      <c r="AA480" s="35">
        <f>AA92</f>
        <v>0</v>
      </c>
      <c r="AB480" s="35">
        <f>AB92</f>
        <v>0</v>
      </c>
      <c r="AC480" s="35">
        <f>AC92</f>
        <v>0</v>
      </c>
      <c r="AD480" s="35">
        <f>AD92</f>
        <v>0</v>
      </c>
      <c r="AE480" s="18">
        <f t="shared" si="4"/>
        <v>0</v>
      </c>
    </row>
    <row r="481" spans="1:31" x14ac:dyDescent="0.3">
      <c r="A481" s="217">
        <f>A93</f>
        <v>88</v>
      </c>
      <c r="B481" s="16">
        <f>B93</f>
        <v>0</v>
      </c>
      <c r="C481" s="198">
        <f>C93</f>
        <v>0</v>
      </c>
      <c r="D481" s="16">
        <f>D93</f>
        <v>0</v>
      </c>
      <c r="E481" s="16">
        <f t="shared" si="3"/>
        <v>0</v>
      </c>
      <c r="F481" s="17">
        <f>IF(F93="후원(일시22건 또는 정기8건)또는 자원봉사(8명)",10,IF(F93="후원(일시13건 또는 정기5건)또는 자원봉사(7명)",8,IF(F93="후원(일시7건 또는 정기3건)또는 자원봉사(4명)",6,IF(F93="후원(일시4건 또는 정기2건)또는 자원봉사(2명)",4,IF(F93="후원(일시1건 또는 정기1건)또는 자원봉사(1명)",2,0)))))</f>
        <v>0</v>
      </c>
      <c r="G481" s="17">
        <f>IF(G93="게시",5,0)</f>
        <v>0</v>
      </c>
      <c r="H481" s="17">
        <f>IF(H93&gt;=6,20,IF(H93=5,15,IF(H93=4,10,IF(H93=3,5,0))))</f>
        <v>0</v>
      </c>
      <c r="I481" s="17">
        <f>IF(I93&gt;=30,20,IF(I93&gt;=22,15,IF(I93&gt;=15,10,IF(I93&gt;=8,5,0))))</f>
        <v>0</v>
      </c>
      <c r="J481" s="17">
        <f>IF(J93&gt;=500,10,IF(J93&gt;=300,8,IF(J93&gt;=200,6,IF(J93&gt;=100,4,IF(J93&gt;=1,2,IF(J93=0,0))))))</f>
        <v>0</v>
      </c>
      <c r="K481" s="17">
        <f>IF(K93&gt;=40,15,IF(K93&gt;=25,12,IF(K93&gt;=15,9,IF(K93&gt;=8,6,0))))</f>
        <v>0</v>
      </c>
      <c r="L481" s="17">
        <f>IF(L93="설치",5,0)</f>
        <v>0</v>
      </c>
      <c r="M481" s="17">
        <f>IF(M93="가능",5,0)</f>
        <v>0</v>
      </c>
      <c r="N481" s="17">
        <f>IF(N93="사용",5,0)</f>
        <v>0</v>
      </c>
      <c r="O481" s="17">
        <f>IF(O93&gt;=550,10,IF(O93&gt;=400,8,IF(O93&gt;=300,6,IF(O93&gt;=200,4,IF(O93&gt;=50,2,0)))))</f>
        <v>0</v>
      </c>
      <c r="P481" s="17">
        <f>IF(P93&gt;=5000,10,IF(P93&gt;=3000,8,IF(P93&gt;=2000,6,IF(P93&gt;=1000,4,IF(P93&gt;=500,2,0)))))</f>
        <v>0</v>
      </c>
      <c r="Q481" s="17">
        <f>IF(Q93&gt;=1000,10,IF(Q93&gt;=800,8,IF(Q93&gt;=600,6,IF(Q93&gt;=400,4,IF(Q93&gt;=200,2,0)))))</f>
        <v>0</v>
      </c>
      <c r="R481" s="17">
        <f>IF(R93&gt;=5000,5,IF(R93&gt;=3000,4,IF(R93&gt;=2000,3,IF(R93&gt;=1000,2,IF(R93&gt;=500,1,0)))))</f>
        <v>0</v>
      </c>
      <c r="S481" s="17">
        <f>IF(S93&gt;=4000,5,IF(S93&gt;=2500,4,IF(S93&gt;=1000,3,IF(S93&gt;=500,2,IF(S93&gt;=300,1,0)))))</f>
        <v>0</v>
      </c>
      <c r="T481" s="17">
        <f>IF(T93&gt;=15,15,IF(T93&gt;=12,12,IF(T93&gt;=9,9,IF(T93&gt;=6,6,IF(T93&gt;=1,3,0)))))</f>
        <v>0</v>
      </c>
      <c r="U481" s="17">
        <f>IF(U93&gt;=50,15,IF(U93&gt;=20,10,IF(U93&gt;=1,5,0)))</f>
        <v>0</v>
      </c>
      <c r="V481" s="17">
        <f>IF(V93&gt;=3,15,IF(V93&gt;=2,10,IF(V93&gt;=1,5,0)))</f>
        <v>0</v>
      </c>
      <c r="W481" s="17">
        <f>IF(W93&gt;=25,10,IF(W93&gt;=20,8,IF(W93&gt;=16,6,IF(W93&gt;=11,4,IF(W93&gt;=6,2,IF(W93&gt;=1,1,0))))))</f>
        <v>0</v>
      </c>
      <c r="X481" s="17">
        <f>IF(X93="구성",15,0)</f>
        <v>0</v>
      </c>
      <c r="Y481" s="17">
        <f>IF(Y93&gt;=4,10,IF(Y93=3,8,IF(Y93=2,6,IF(Y93=1,4,0))))</f>
        <v>0</v>
      </c>
      <c r="Z481" s="35">
        <f>Z93</f>
        <v>0</v>
      </c>
      <c r="AA481" s="35">
        <f>AA93</f>
        <v>0</v>
      </c>
      <c r="AB481" s="35">
        <f>AB93</f>
        <v>0</v>
      </c>
      <c r="AC481" s="35">
        <f>AC93</f>
        <v>0</v>
      </c>
      <c r="AD481" s="35">
        <f>AD93</f>
        <v>0</v>
      </c>
      <c r="AE481" s="18">
        <f t="shared" si="4"/>
        <v>0</v>
      </c>
    </row>
    <row r="482" spans="1:31" x14ac:dyDescent="0.3">
      <c r="A482" s="217">
        <f>A94</f>
        <v>89</v>
      </c>
      <c r="B482" s="16">
        <f>B94</f>
        <v>0</v>
      </c>
      <c r="C482" s="198">
        <f>C94</f>
        <v>0</v>
      </c>
      <c r="D482" s="16">
        <f>D94</f>
        <v>0</v>
      </c>
      <c r="E482" s="16">
        <f t="shared" si="3"/>
        <v>0</v>
      </c>
      <c r="F482" s="17">
        <f>IF(F94="후원(일시22건 또는 정기8건)또는 자원봉사(8명)",10,IF(F94="후원(일시13건 또는 정기5건)또는 자원봉사(7명)",8,IF(F94="후원(일시7건 또는 정기3건)또는 자원봉사(4명)",6,IF(F94="후원(일시4건 또는 정기2건)또는 자원봉사(2명)",4,IF(F94="후원(일시1건 또는 정기1건)또는 자원봉사(1명)",2,0)))))</f>
        <v>0</v>
      </c>
      <c r="G482" s="17">
        <f>IF(G94="게시",5,0)</f>
        <v>0</v>
      </c>
      <c r="H482" s="17">
        <f>IF(H94&gt;=6,20,IF(H94=5,15,IF(H94=4,10,IF(H94=3,5,0))))</f>
        <v>0</v>
      </c>
      <c r="I482" s="17">
        <f>IF(I94&gt;=30,20,IF(I94&gt;=22,15,IF(I94&gt;=15,10,IF(I94&gt;=8,5,0))))</f>
        <v>0</v>
      </c>
      <c r="J482" s="17">
        <f>IF(J94&gt;=500,10,IF(J94&gt;=300,8,IF(J94&gt;=200,6,IF(J94&gt;=100,4,IF(J94&gt;=1,2,IF(J94=0,0))))))</f>
        <v>0</v>
      </c>
      <c r="K482" s="17">
        <f>IF(K94&gt;=40,15,IF(K94&gt;=25,12,IF(K94&gt;=15,9,IF(K94&gt;=8,6,0))))</f>
        <v>0</v>
      </c>
      <c r="L482" s="17">
        <f>IF(L94="설치",5,0)</f>
        <v>0</v>
      </c>
      <c r="M482" s="17">
        <f>IF(M94="가능",5,0)</f>
        <v>0</v>
      </c>
      <c r="N482" s="17">
        <f>IF(N94="사용",5,0)</f>
        <v>0</v>
      </c>
      <c r="O482" s="17">
        <f>IF(O94&gt;=550,10,IF(O94&gt;=400,8,IF(O94&gt;=300,6,IF(O94&gt;=200,4,IF(O94&gt;=50,2,0)))))</f>
        <v>0</v>
      </c>
      <c r="P482" s="17">
        <f>IF(P94&gt;=5000,10,IF(P94&gt;=3000,8,IF(P94&gt;=2000,6,IF(P94&gt;=1000,4,IF(P94&gt;=500,2,0)))))</f>
        <v>0</v>
      </c>
      <c r="Q482" s="17">
        <f>IF(Q94&gt;=1000,10,IF(Q94&gt;=800,8,IF(Q94&gt;=600,6,IF(Q94&gt;=400,4,IF(Q94&gt;=200,2,0)))))</f>
        <v>0</v>
      </c>
      <c r="R482" s="17">
        <f>IF(R94&gt;=5000,5,IF(R94&gt;=3000,4,IF(R94&gt;=2000,3,IF(R94&gt;=1000,2,IF(R94&gt;=500,1,0)))))</f>
        <v>0</v>
      </c>
      <c r="S482" s="17">
        <f>IF(S94&gt;=4000,5,IF(S94&gt;=2500,4,IF(S94&gt;=1000,3,IF(S94&gt;=500,2,IF(S94&gt;=300,1,0)))))</f>
        <v>0</v>
      </c>
      <c r="T482" s="17">
        <f>IF(T94&gt;=15,15,IF(T94&gt;=12,12,IF(T94&gt;=9,9,IF(T94&gt;=6,6,IF(T94&gt;=1,3,0)))))</f>
        <v>0</v>
      </c>
      <c r="U482" s="17">
        <f>IF(U94&gt;=50,15,IF(U94&gt;=20,10,IF(U94&gt;=1,5,0)))</f>
        <v>0</v>
      </c>
      <c r="V482" s="17">
        <f>IF(V94&gt;=3,15,IF(V94&gt;=2,10,IF(V94&gt;=1,5,0)))</f>
        <v>0</v>
      </c>
      <c r="W482" s="17">
        <f>IF(W94&gt;=25,10,IF(W94&gt;=20,8,IF(W94&gt;=16,6,IF(W94&gt;=11,4,IF(W94&gt;=6,2,IF(W94&gt;=1,1,0))))))</f>
        <v>0</v>
      </c>
      <c r="X482" s="17">
        <f>IF(X94="구성",15,0)</f>
        <v>0</v>
      </c>
      <c r="Y482" s="17">
        <f>IF(Y94&gt;=4,10,IF(Y94=3,8,IF(Y94=2,6,IF(Y94=1,4,0))))</f>
        <v>0</v>
      </c>
      <c r="Z482" s="35">
        <f>Z94</f>
        <v>0</v>
      </c>
      <c r="AA482" s="35">
        <f>AA94</f>
        <v>0</v>
      </c>
      <c r="AB482" s="35">
        <f>AB94</f>
        <v>0</v>
      </c>
      <c r="AC482" s="35">
        <f>AC94</f>
        <v>0</v>
      </c>
      <c r="AD482" s="35">
        <f>AD94</f>
        <v>0</v>
      </c>
      <c r="AE482" s="18">
        <f t="shared" si="4"/>
        <v>0</v>
      </c>
    </row>
    <row r="483" spans="1:31" x14ac:dyDescent="0.3">
      <c r="A483" s="217">
        <f>A95</f>
        <v>90</v>
      </c>
      <c r="B483" s="16">
        <f>B95</f>
        <v>0</v>
      </c>
      <c r="C483" s="198">
        <f>C95</f>
        <v>0</v>
      </c>
      <c r="D483" s="16">
        <f>D95</f>
        <v>0</v>
      </c>
      <c r="E483" s="16">
        <f t="shared" si="3"/>
        <v>0</v>
      </c>
      <c r="F483" s="17">
        <f>IF(F95="후원(일시22건 또는 정기8건)또는 자원봉사(8명)",10,IF(F95="후원(일시13건 또는 정기5건)또는 자원봉사(7명)",8,IF(F95="후원(일시7건 또는 정기3건)또는 자원봉사(4명)",6,IF(F95="후원(일시4건 또는 정기2건)또는 자원봉사(2명)",4,IF(F95="후원(일시1건 또는 정기1건)또는 자원봉사(1명)",2,0)))))</f>
        <v>0</v>
      </c>
      <c r="G483" s="17">
        <f>IF(G95="게시",5,0)</f>
        <v>0</v>
      </c>
      <c r="H483" s="17">
        <f>IF(H95&gt;=6,20,IF(H95=5,15,IF(H95=4,10,IF(H95=3,5,0))))</f>
        <v>0</v>
      </c>
      <c r="I483" s="17">
        <f>IF(I95&gt;=30,20,IF(I95&gt;=22,15,IF(I95&gt;=15,10,IF(I95&gt;=8,5,0))))</f>
        <v>0</v>
      </c>
      <c r="J483" s="17">
        <f>IF(J95&gt;=500,10,IF(J95&gt;=300,8,IF(J95&gt;=200,6,IF(J95&gt;=100,4,IF(J95&gt;=1,2,IF(J95=0,0))))))</f>
        <v>0</v>
      </c>
      <c r="K483" s="17">
        <f>IF(K95&gt;=40,15,IF(K95&gt;=25,12,IF(K95&gt;=15,9,IF(K95&gt;=8,6,0))))</f>
        <v>0</v>
      </c>
      <c r="L483" s="17">
        <f>IF(L95="설치",5,0)</f>
        <v>0</v>
      </c>
      <c r="M483" s="17">
        <f>IF(M95="가능",5,0)</f>
        <v>0</v>
      </c>
      <c r="N483" s="17">
        <f>IF(N95="사용",5,0)</f>
        <v>0</v>
      </c>
      <c r="O483" s="17">
        <f>IF(O95&gt;=550,10,IF(O95&gt;=400,8,IF(O95&gt;=300,6,IF(O95&gt;=200,4,IF(O95&gt;=50,2,0)))))</f>
        <v>0</v>
      </c>
      <c r="P483" s="17">
        <f>IF(P95&gt;=5000,10,IF(P95&gt;=3000,8,IF(P95&gt;=2000,6,IF(P95&gt;=1000,4,IF(P95&gt;=500,2,0)))))</f>
        <v>0</v>
      </c>
      <c r="Q483" s="17">
        <f>IF(Q95&gt;=1000,10,IF(Q95&gt;=800,8,IF(Q95&gt;=600,6,IF(Q95&gt;=400,4,IF(Q95&gt;=200,2,0)))))</f>
        <v>0</v>
      </c>
      <c r="R483" s="17">
        <f>IF(R95&gt;=5000,5,IF(R95&gt;=3000,4,IF(R95&gt;=2000,3,IF(R95&gt;=1000,2,IF(R95&gt;=500,1,0)))))</f>
        <v>0</v>
      </c>
      <c r="S483" s="17">
        <f>IF(S95&gt;=4000,5,IF(S95&gt;=2500,4,IF(S95&gt;=1000,3,IF(S95&gt;=500,2,IF(S95&gt;=300,1,0)))))</f>
        <v>0</v>
      </c>
      <c r="T483" s="17">
        <f>IF(T95&gt;=15,15,IF(T95&gt;=12,12,IF(T95&gt;=9,9,IF(T95&gt;=6,6,IF(T95&gt;=1,3,0)))))</f>
        <v>0</v>
      </c>
      <c r="U483" s="17">
        <f>IF(U95&gt;=50,15,IF(U95&gt;=20,10,IF(U95&gt;=1,5,0)))</f>
        <v>0</v>
      </c>
      <c r="V483" s="17">
        <f>IF(V95&gt;=3,15,IF(V95&gt;=2,10,IF(V95&gt;=1,5,0)))</f>
        <v>0</v>
      </c>
      <c r="W483" s="17">
        <f>IF(W95&gt;=25,10,IF(W95&gt;=20,8,IF(W95&gt;=16,6,IF(W95&gt;=11,4,IF(W95&gt;=6,2,IF(W95&gt;=1,1,0))))))</f>
        <v>0</v>
      </c>
      <c r="X483" s="17">
        <f>IF(X95="구성",15,0)</f>
        <v>0</v>
      </c>
      <c r="Y483" s="17">
        <f>IF(Y95&gt;=4,10,IF(Y95=3,8,IF(Y95=2,6,IF(Y95=1,4,0))))</f>
        <v>0</v>
      </c>
      <c r="Z483" s="35">
        <f>Z95</f>
        <v>0</v>
      </c>
      <c r="AA483" s="35">
        <f>AA95</f>
        <v>0</v>
      </c>
      <c r="AB483" s="35">
        <f>AB95</f>
        <v>0</v>
      </c>
      <c r="AC483" s="35">
        <f>AC95</f>
        <v>0</v>
      </c>
      <c r="AD483" s="35">
        <f>AD95</f>
        <v>0</v>
      </c>
      <c r="AE483" s="18">
        <f t="shared" si="4"/>
        <v>0</v>
      </c>
    </row>
    <row r="484" spans="1:31" x14ac:dyDescent="0.3">
      <c r="A484" s="217">
        <f>A96</f>
        <v>91</v>
      </c>
      <c r="B484" s="16">
        <f>B96</f>
        <v>0</v>
      </c>
      <c r="C484" s="198">
        <f>C96</f>
        <v>0</v>
      </c>
      <c r="D484" s="16">
        <f>D96</f>
        <v>0</v>
      </c>
      <c r="E484" s="16">
        <f t="shared" si="3"/>
        <v>0</v>
      </c>
      <c r="F484" s="17">
        <f>IF(F96="후원(일시22건 또는 정기8건)또는 자원봉사(8명)",10,IF(F96="후원(일시13건 또는 정기5건)또는 자원봉사(7명)",8,IF(F96="후원(일시7건 또는 정기3건)또는 자원봉사(4명)",6,IF(F96="후원(일시4건 또는 정기2건)또는 자원봉사(2명)",4,IF(F96="후원(일시1건 또는 정기1건)또는 자원봉사(1명)",2,0)))))</f>
        <v>0</v>
      </c>
      <c r="G484" s="17">
        <f>IF(G96="게시",5,0)</f>
        <v>0</v>
      </c>
      <c r="H484" s="17">
        <f>IF(H96&gt;=6,20,IF(H96=5,15,IF(H96=4,10,IF(H96=3,5,0))))</f>
        <v>0</v>
      </c>
      <c r="I484" s="17">
        <f>IF(I96&gt;=30,20,IF(I96&gt;=22,15,IF(I96&gt;=15,10,IF(I96&gt;=8,5,0))))</f>
        <v>0</v>
      </c>
      <c r="J484" s="17">
        <f>IF(J96&gt;=500,10,IF(J96&gt;=300,8,IF(J96&gt;=200,6,IF(J96&gt;=100,4,IF(J96&gt;=1,2,IF(J96=0,0))))))</f>
        <v>0</v>
      </c>
      <c r="K484" s="17">
        <f>IF(K96&gt;=40,15,IF(K96&gt;=25,12,IF(K96&gt;=15,9,IF(K96&gt;=8,6,0))))</f>
        <v>0</v>
      </c>
      <c r="L484" s="17">
        <f>IF(L96="설치",5,0)</f>
        <v>0</v>
      </c>
      <c r="M484" s="17">
        <f>IF(M96="가능",5,0)</f>
        <v>0</v>
      </c>
      <c r="N484" s="17">
        <f>IF(N96="사용",5,0)</f>
        <v>0</v>
      </c>
      <c r="O484" s="17">
        <f>IF(O96&gt;=550,10,IF(O96&gt;=400,8,IF(O96&gt;=300,6,IF(O96&gt;=200,4,IF(O96&gt;=50,2,0)))))</f>
        <v>0</v>
      </c>
      <c r="P484" s="17">
        <f>IF(P96&gt;=5000,10,IF(P96&gt;=3000,8,IF(P96&gt;=2000,6,IF(P96&gt;=1000,4,IF(P96&gt;=500,2,0)))))</f>
        <v>0</v>
      </c>
      <c r="Q484" s="17">
        <f>IF(Q96&gt;=1000,10,IF(Q96&gt;=800,8,IF(Q96&gt;=600,6,IF(Q96&gt;=400,4,IF(Q96&gt;=200,2,0)))))</f>
        <v>0</v>
      </c>
      <c r="R484" s="17">
        <f>IF(R96&gt;=5000,5,IF(R96&gt;=3000,4,IF(R96&gt;=2000,3,IF(R96&gt;=1000,2,IF(R96&gt;=500,1,0)))))</f>
        <v>0</v>
      </c>
      <c r="S484" s="17">
        <f>IF(S96&gt;=4000,5,IF(S96&gt;=2500,4,IF(S96&gt;=1000,3,IF(S96&gt;=500,2,IF(S96&gt;=300,1,0)))))</f>
        <v>0</v>
      </c>
      <c r="T484" s="17">
        <f>IF(T96&gt;=15,15,IF(T96&gt;=12,12,IF(T96&gt;=9,9,IF(T96&gt;=6,6,IF(T96&gt;=1,3,0)))))</f>
        <v>0</v>
      </c>
      <c r="U484" s="17">
        <f>IF(U96&gt;=50,15,IF(U96&gt;=20,10,IF(U96&gt;=1,5,0)))</f>
        <v>0</v>
      </c>
      <c r="V484" s="17">
        <f>IF(V96&gt;=3,15,IF(V96&gt;=2,10,IF(V96&gt;=1,5,0)))</f>
        <v>0</v>
      </c>
      <c r="W484" s="17">
        <f>IF(W96&gt;=25,10,IF(W96&gt;=20,8,IF(W96&gt;=16,6,IF(W96&gt;=11,4,IF(W96&gt;=6,2,IF(W96&gt;=1,1,0))))))</f>
        <v>0</v>
      </c>
      <c r="X484" s="17">
        <f>IF(X96="구성",15,0)</f>
        <v>0</v>
      </c>
      <c r="Y484" s="17">
        <f>IF(Y96&gt;=4,10,IF(Y96=3,8,IF(Y96=2,6,IF(Y96=1,4,0))))</f>
        <v>0</v>
      </c>
      <c r="Z484" s="35">
        <f>Z96</f>
        <v>0</v>
      </c>
      <c r="AA484" s="35">
        <f>AA96</f>
        <v>0</v>
      </c>
      <c r="AB484" s="35">
        <f>AB96</f>
        <v>0</v>
      </c>
      <c r="AC484" s="35">
        <f>AC96</f>
        <v>0</v>
      </c>
      <c r="AD484" s="35">
        <f>AD96</f>
        <v>0</v>
      </c>
      <c r="AE484" s="18">
        <f t="shared" si="4"/>
        <v>0</v>
      </c>
    </row>
    <row r="485" spans="1:31" x14ac:dyDescent="0.3">
      <c r="A485" s="217">
        <f>A97</f>
        <v>92</v>
      </c>
      <c r="B485" s="16">
        <f>B97</f>
        <v>0</v>
      </c>
      <c r="C485" s="198">
        <f>C97</f>
        <v>0</v>
      </c>
      <c r="D485" s="16">
        <f>D97</f>
        <v>0</v>
      </c>
      <c r="E485" s="16">
        <f t="shared" si="3"/>
        <v>0</v>
      </c>
      <c r="F485" s="17">
        <f>IF(F97="후원(일시22건 또는 정기8건)또는 자원봉사(8명)",10,IF(F97="후원(일시13건 또는 정기5건)또는 자원봉사(7명)",8,IF(F97="후원(일시7건 또는 정기3건)또는 자원봉사(4명)",6,IF(F97="후원(일시4건 또는 정기2건)또는 자원봉사(2명)",4,IF(F97="후원(일시1건 또는 정기1건)또는 자원봉사(1명)",2,0)))))</f>
        <v>0</v>
      </c>
      <c r="G485" s="17">
        <f>IF(G97="게시",5,0)</f>
        <v>0</v>
      </c>
      <c r="H485" s="17">
        <f>IF(H97&gt;=6,20,IF(H97=5,15,IF(H97=4,10,IF(H97=3,5,0))))</f>
        <v>0</v>
      </c>
      <c r="I485" s="17">
        <f>IF(I97&gt;=30,20,IF(I97&gt;=22,15,IF(I97&gt;=15,10,IF(I97&gt;=8,5,0))))</f>
        <v>0</v>
      </c>
      <c r="J485" s="17">
        <f>IF(J97&gt;=500,10,IF(J97&gt;=300,8,IF(J97&gt;=200,6,IF(J97&gt;=100,4,IF(J97&gt;=1,2,IF(J97=0,0))))))</f>
        <v>0</v>
      </c>
      <c r="K485" s="17">
        <f>IF(K97&gt;=40,15,IF(K97&gt;=25,12,IF(K97&gt;=15,9,IF(K97&gt;=8,6,0))))</f>
        <v>0</v>
      </c>
      <c r="L485" s="17">
        <f>IF(L97="설치",5,0)</f>
        <v>0</v>
      </c>
      <c r="M485" s="17">
        <f>IF(M97="가능",5,0)</f>
        <v>0</v>
      </c>
      <c r="N485" s="17">
        <f>IF(N97="사용",5,0)</f>
        <v>0</v>
      </c>
      <c r="O485" s="17">
        <f>IF(O97&gt;=550,10,IF(O97&gt;=400,8,IF(O97&gt;=300,6,IF(O97&gt;=200,4,IF(O97&gt;=50,2,0)))))</f>
        <v>0</v>
      </c>
      <c r="P485" s="17">
        <f>IF(P97&gt;=5000,10,IF(P97&gt;=3000,8,IF(P97&gt;=2000,6,IF(P97&gt;=1000,4,IF(P97&gt;=500,2,0)))))</f>
        <v>0</v>
      </c>
      <c r="Q485" s="17">
        <f>IF(Q97&gt;=1000,10,IF(Q97&gt;=800,8,IF(Q97&gt;=600,6,IF(Q97&gt;=400,4,IF(Q97&gt;=200,2,0)))))</f>
        <v>0</v>
      </c>
      <c r="R485" s="17">
        <f>IF(R97&gt;=5000,5,IF(R97&gt;=3000,4,IF(R97&gt;=2000,3,IF(R97&gt;=1000,2,IF(R97&gt;=500,1,0)))))</f>
        <v>0</v>
      </c>
      <c r="S485" s="17">
        <f>IF(S97&gt;=4000,5,IF(S97&gt;=2500,4,IF(S97&gt;=1000,3,IF(S97&gt;=500,2,IF(S97&gt;=300,1,0)))))</f>
        <v>0</v>
      </c>
      <c r="T485" s="17">
        <f>IF(T97&gt;=15,15,IF(T97&gt;=12,12,IF(T97&gt;=9,9,IF(T97&gt;=6,6,IF(T97&gt;=1,3,0)))))</f>
        <v>0</v>
      </c>
      <c r="U485" s="17">
        <f>IF(U97&gt;=50,15,IF(U97&gt;=20,10,IF(U97&gt;=1,5,0)))</f>
        <v>0</v>
      </c>
      <c r="V485" s="17">
        <f>IF(V97&gt;=3,15,IF(V97&gt;=2,10,IF(V97&gt;=1,5,0)))</f>
        <v>0</v>
      </c>
      <c r="W485" s="17">
        <f>IF(W97&gt;=25,10,IF(W97&gt;=20,8,IF(W97&gt;=16,6,IF(W97&gt;=11,4,IF(W97&gt;=6,2,IF(W97&gt;=1,1,0))))))</f>
        <v>0</v>
      </c>
      <c r="X485" s="17">
        <f>IF(X97="구성",15,0)</f>
        <v>0</v>
      </c>
      <c r="Y485" s="17">
        <f>IF(Y97&gt;=4,10,IF(Y97=3,8,IF(Y97=2,6,IF(Y97=1,4,0))))</f>
        <v>0</v>
      </c>
      <c r="Z485" s="35">
        <f>Z97</f>
        <v>0</v>
      </c>
      <c r="AA485" s="35">
        <f>AA97</f>
        <v>0</v>
      </c>
      <c r="AB485" s="35">
        <f>AB97</f>
        <v>0</v>
      </c>
      <c r="AC485" s="35">
        <f>AC97</f>
        <v>0</v>
      </c>
      <c r="AD485" s="35">
        <f>AD97</f>
        <v>0</v>
      </c>
      <c r="AE485" s="18">
        <f t="shared" si="4"/>
        <v>0</v>
      </c>
    </row>
    <row r="486" spans="1:31" x14ac:dyDescent="0.3">
      <c r="A486" s="217">
        <f>A98</f>
        <v>93</v>
      </c>
      <c r="B486" s="16">
        <f>B98</f>
        <v>0</v>
      </c>
      <c r="C486" s="198">
        <f>C98</f>
        <v>0</v>
      </c>
      <c r="D486" s="16">
        <f>D98</f>
        <v>0</v>
      </c>
      <c r="E486" s="16">
        <f t="shared" si="3"/>
        <v>0</v>
      </c>
      <c r="F486" s="17">
        <f>IF(F98="후원(일시22건 또는 정기8건)또는 자원봉사(8명)",10,IF(F98="후원(일시13건 또는 정기5건)또는 자원봉사(7명)",8,IF(F98="후원(일시7건 또는 정기3건)또는 자원봉사(4명)",6,IF(F98="후원(일시4건 또는 정기2건)또는 자원봉사(2명)",4,IF(F98="후원(일시1건 또는 정기1건)또는 자원봉사(1명)",2,0)))))</f>
        <v>0</v>
      </c>
      <c r="G486" s="17">
        <f>IF(G98="게시",5,0)</f>
        <v>0</v>
      </c>
      <c r="H486" s="17">
        <f>IF(H98&gt;=6,20,IF(H98=5,15,IF(H98=4,10,IF(H98=3,5,0))))</f>
        <v>0</v>
      </c>
      <c r="I486" s="17">
        <f>IF(I98&gt;=30,20,IF(I98&gt;=22,15,IF(I98&gt;=15,10,IF(I98&gt;=8,5,0))))</f>
        <v>0</v>
      </c>
      <c r="J486" s="17">
        <f>IF(J98&gt;=500,10,IF(J98&gt;=300,8,IF(J98&gt;=200,6,IF(J98&gt;=100,4,IF(J98&gt;=1,2,IF(J98=0,0))))))</f>
        <v>0</v>
      </c>
      <c r="K486" s="17">
        <f>IF(K98&gt;=40,15,IF(K98&gt;=25,12,IF(K98&gt;=15,9,IF(K98&gt;=8,6,0))))</f>
        <v>0</v>
      </c>
      <c r="L486" s="17">
        <f>IF(L98="설치",5,0)</f>
        <v>0</v>
      </c>
      <c r="M486" s="17">
        <f>IF(M98="가능",5,0)</f>
        <v>0</v>
      </c>
      <c r="N486" s="17">
        <f>IF(N98="사용",5,0)</f>
        <v>0</v>
      </c>
      <c r="O486" s="17">
        <f>IF(O98&gt;=550,10,IF(O98&gt;=400,8,IF(O98&gt;=300,6,IF(O98&gt;=200,4,IF(O98&gt;=50,2,0)))))</f>
        <v>0</v>
      </c>
      <c r="P486" s="17">
        <f>IF(P98&gt;=5000,10,IF(P98&gt;=3000,8,IF(P98&gt;=2000,6,IF(P98&gt;=1000,4,IF(P98&gt;=500,2,0)))))</f>
        <v>0</v>
      </c>
      <c r="Q486" s="17">
        <f>IF(Q98&gt;=1000,10,IF(Q98&gt;=800,8,IF(Q98&gt;=600,6,IF(Q98&gt;=400,4,IF(Q98&gt;=200,2,0)))))</f>
        <v>0</v>
      </c>
      <c r="R486" s="17">
        <f>IF(R98&gt;=5000,5,IF(R98&gt;=3000,4,IF(R98&gt;=2000,3,IF(R98&gt;=1000,2,IF(R98&gt;=500,1,0)))))</f>
        <v>0</v>
      </c>
      <c r="S486" s="17">
        <f>IF(S98&gt;=4000,5,IF(S98&gt;=2500,4,IF(S98&gt;=1000,3,IF(S98&gt;=500,2,IF(S98&gt;=300,1,0)))))</f>
        <v>0</v>
      </c>
      <c r="T486" s="17">
        <f>IF(T98&gt;=15,15,IF(T98&gt;=12,12,IF(T98&gt;=9,9,IF(T98&gt;=6,6,IF(T98&gt;=1,3,0)))))</f>
        <v>0</v>
      </c>
      <c r="U486" s="17">
        <f>IF(U98&gt;=50,15,IF(U98&gt;=20,10,IF(U98&gt;=1,5,0)))</f>
        <v>0</v>
      </c>
      <c r="V486" s="17">
        <f>IF(V98&gt;=3,15,IF(V98&gt;=2,10,IF(V98&gt;=1,5,0)))</f>
        <v>0</v>
      </c>
      <c r="W486" s="17">
        <f>IF(W98&gt;=25,10,IF(W98&gt;=20,8,IF(W98&gt;=16,6,IF(W98&gt;=11,4,IF(W98&gt;=6,2,IF(W98&gt;=1,1,0))))))</f>
        <v>0</v>
      </c>
      <c r="X486" s="17">
        <f>IF(X98="구성",15,0)</f>
        <v>0</v>
      </c>
      <c r="Y486" s="17">
        <f>IF(Y98&gt;=4,10,IF(Y98=3,8,IF(Y98=2,6,IF(Y98=1,4,0))))</f>
        <v>0</v>
      </c>
      <c r="Z486" s="35">
        <f>Z98</f>
        <v>0</v>
      </c>
      <c r="AA486" s="35">
        <f>AA98</f>
        <v>0</v>
      </c>
      <c r="AB486" s="35">
        <f>AB98</f>
        <v>0</v>
      </c>
      <c r="AC486" s="35">
        <f>AC98</f>
        <v>0</v>
      </c>
      <c r="AD486" s="35">
        <f>AD98</f>
        <v>0</v>
      </c>
      <c r="AE486" s="18">
        <f t="shared" si="4"/>
        <v>0</v>
      </c>
    </row>
    <row r="487" spans="1:31" x14ac:dyDescent="0.3">
      <c r="A487" s="217">
        <f>A99</f>
        <v>94</v>
      </c>
      <c r="B487" s="16">
        <f>B99</f>
        <v>0</v>
      </c>
      <c r="C487" s="198">
        <f>C99</f>
        <v>0</v>
      </c>
      <c r="D487" s="16">
        <f>D99</f>
        <v>0</v>
      </c>
      <c r="E487" s="16">
        <f t="shared" si="3"/>
        <v>0</v>
      </c>
      <c r="F487" s="17">
        <f>IF(F99="후원(일시22건 또는 정기8건)또는 자원봉사(8명)",10,IF(F99="후원(일시13건 또는 정기5건)또는 자원봉사(7명)",8,IF(F99="후원(일시7건 또는 정기3건)또는 자원봉사(4명)",6,IF(F99="후원(일시4건 또는 정기2건)또는 자원봉사(2명)",4,IF(F99="후원(일시1건 또는 정기1건)또는 자원봉사(1명)",2,0)))))</f>
        <v>0</v>
      </c>
      <c r="G487" s="17">
        <f>IF(G99="게시",5,0)</f>
        <v>0</v>
      </c>
      <c r="H487" s="17">
        <f>IF(H99&gt;=6,20,IF(H99=5,15,IF(H99=4,10,IF(H99=3,5,0))))</f>
        <v>0</v>
      </c>
      <c r="I487" s="17">
        <f>IF(I99&gt;=30,20,IF(I99&gt;=22,15,IF(I99&gt;=15,10,IF(I99&gt;=8,5,0))))</f>
        <v>0</v>
      </c>
      <c r="J487" s="17">
        <f>IF(J99&gt;=500,10,IF(J99&gt;=300,8,IF(J99&gt;=200,6,IF(J99&gt;=100,4,IF(J99&gt;=1,2,IF(J99=0,0))))))</f>
        <v>0</v>
      </c>
      <c r="K487" s="17">
        <f>IF(K99&gt;=40,15,IF(K99&gt;=25,12,IF(K99&gt;=15,9,IF(K99&gt;=8,6,0))))</f>
        <v>0</v>
      </c>
      <c r="L487" s="17">
        <f>IF(L99="설치",5,0)</f>
        <v>0</v>
      </c>
      <c r="M487" s="17">
        <f>IF(M99="가능",5,0)</f>
        <v>0</v>
      </c>
      <c r="N487" s="17">
        <f>IF(N99="사용",5,0)</f>
        <v>0</v>
      </c>
      <c r="O487" s="17">
        <f>IF(O99&gt;=550,10,IF(O99&gt;=400,8,IF(O99&gt;=300,6,IF(O99&gt;=200,4,IF(O99&gt;=50,2,0)))))</f>
        <v>0</v>
      </c>
      <c r="P487" s="17">
        <f>IF(P99&gt;=5000,10,IF(P99&gt;=3000,8,IF(P99&gt;=2000,6,IF(P99&gt;=1000,4,IF(P99&gt;=500,2,0)))))</f>
        <v>0</v>
      </c>
      <c r="Q487" s="17">
        <f>IF(Q99&gt;=1000,10,IF(Q99&gt;=800,8,IF(Q99&gt;=600,6,IF(Q99&gt;=400,4,IF(Q99&gt;=200,2,0)))))</f>
        <v>0</v>
      </c>
      <c r="R487" s="17">
        <f>IF(R99&gt;=5000,5,IF(R99&gt;=3000,4,IF(R99&gt;=2000,3,IF(R99&gt;=1000,2,IF(R99&gt;=500,1,0)))))</f>
        <v>0</v>
      </c>
      <c r="S487" s="17">
        <f>IF(S99&gt;=4000,5,IF(S99&gt;=2500,4,IF(S99&gt;=1000,3,IF(S99&gt;=500,2,IF(S99&gt;=300,1,0)))))</f>
        <v>0</v>
      </c>
      <c r="T487" s="17">
        <f>IF(T99&gt;=15,15,IF(T99&gt;=12,12,IF(T99&gt;=9,9,IF(T99&gt;=6,6,IF(T99&gt;=1,3,0)))))</f>
        <v>0</v>
      </c>
      <c r="U487" s="17">
        <f>IF(U99&gt;=50,15,IF(U99&gt;=20,10,IF(U99&gt;=1,5,0)))</f>
        <v>0</v>
      </c>
      <c r="V487" s="17">
        <f>IF(V99&gt;=3,15,IF(V99&gt;=2,10,IF(V99&gt;=1,5,0)))</f>
        <v>0</v>
      </c>
      <c r="W487" s="17">
        <f>IF(W99&gt;=25,10,IF(W99&gt;=20,8,IF(W99&gt;=16,6,IF(W99&gt;=11,4,IF(W99&gt;=6,2,IF(W99&gt;=1,1,0))))))</f>
        <v>0</v>
      </c>
      <c r="X487" s="17">
        <f>IF(X99="구성",15,0)</f>
        <v>0</v>
      </c>
      <c r="Y487" s="17">
        <f>IF(Y99&gt;=4,10,IF(Y99=3,8,IF(Y99=2,6,IF(Y99=1,4,0))))</f>
        <v>0</v>
      </c>
      <c r="Z487" s="35">
        <f>Z99</f>
        <v>0</v>
      </c>
      <c r="AA487" s="35">
        <f>AA99</f>
        <v>0</v>
      </c>
      <c r="AB487" s="35">
        <f>AB99</f>
        <v>0</v>
      </c>
      <c r="AC487" s="35">
        <f>AC99</f>
        <v>0</v>
      </c>
      <c r="AD487" s="35">
        <f>AD99</f>
        <v>0</v>
      </c>
      <c r="AE487" s="18">
        <f t="shared" si="4"/>
        <v>0</v>
      </c>
    </row>
    <row r="488" spans="1:31" x14ac:dyDescent="0.3">
      <c r="A488" s="217">
        <f>A100</f>
        <v>95</v>
      </c>
      <c r="B488" s="16">
        <f>B100</f>
        <v>0</v>
      </c>
      <c r="C488" s="198">
        <f>C100</f>
        <v>0</v>
      </c>
      <c r="D488" s="16">
        <f>D100</f>
        <v>0</v>
      </c>
      <c r="E488" s="16">
        <f t="shared" si="3"/>
        <v>0</v>
      </c>
      <c r="F488" s="17">
        <f>IF(F100="후원(일시22건 또는 정기8건)또는 자원봉사(8명)",10,IF(F100="후원(일시13건 또는 정기5건)또는 자원봉사(7명)",8,IF(F100="후원(일시7건 또는 정기3건)또는 자원봉사(4명)",6,IF(F100="후원(일시4건 또는 정기2건)또는 자원봉사(2명)",4,IF(F100="후원(일시1건 또는 정기1건)또는 자원봉사(1명)",2,0)))))</f>
        <v>0</v>
      </c>
      <c r="G488" s="17">
        <f>IF(G100="게시",5,0)</f>
        <v>0</v>
      </c>
      <c r="H488" s="17">
        <f>IF(H100&gt;=6,20,IF(H100=5,15,IF(H100=4,10,IF(H100=3,5,0))))</f>
        <v>0</v>
      </c>
      <c r="I488" s="17">
        <f>IF(I100&gt;=30,20,IF(I100&gt;=22,15,IF(I100&gt;=15,10,IF(I100&gt;=8,5,0))))</f>
        <v>0</v>
      </c>
      <c r="J488" s="17">
        <f>IF(J100&gt;=500,10,IF(J100&gt;=300,8,IF(J100&gt;=200,6,IF(J100&gt;=100,4,IF(J100&gt;=1,2,IF(J100=0,0))))))</f>
        <v>0</v>
      </c>
      <c r="K488" s="17">
        <f>IF(K100&gt;=40,15,IF(K100&gt;=25,12,IF(K100&gt;=15,9,IF(K100&gt;=8,6,0))))</f>
        <v>0</v>
      </c>
      <c r="L488" s="17">
        <f>IF(L100="설치",5,0)</f>
        <v>0</v>
      </c>
      <c r="M488" s="17">
        <f>IF(M100="가능",5,0)</f>
        <v>0</v>
      </c>
      <c r="N488" s="17">
        <f>IF(N100="사용",5,0)</f>
        <v>0</v>
      </c>
      <c r="O488" s="17">
        <f>IF(O100&gt;=550,10,IF(O100&gt;=400,8,IF(O100&gt;=300,6,IF(O100&gt;=200,4,IF(O100&gt;=50,2,0)))))</f>
        <v>0</v>
      </c>
      <c r="P488" s="17">
        <f>IF(P100&gt;=5000,10,IF(P100&gt;=3000,8,IF(P100&gt;=2000,6,IF(P100&gt;=1000,4,IF(P100&gt;=500,2,0)))))</f>
        <v>0</v>
      </c>
      <c r="Q488" s="17">
        <f>IF(Q100&gt;=1000,10,IF(Q100&gt;=800,8,IF(Q100&gt;=600,6,IF(Q100&gt;=400,4,IF(Q100&gt;=200,2,0)))))</f>
        <v>0</v>
      </c>
      <c r="R488" s="17">
        <f>IF(R100&gt;=5000,5,IF(R100&gt;=3000,4,IF(R100&gt;=2000,3,IF(R100&gt;=1000,2,IF(R100&gt;=500,1,0)))))</f>
        <v>0</v>
      </c>
      <c r="S488" s="17">
        <f>IF(S100&gt;=4000,5,IF(S100&gt;=2500,4,IF(S100&gt;=1000,3,IF(S100&gt;=500,2,IF(S100&gt;=300,1,0)))))</f>
        <v>0</v>
      </c>
      <c r="T488" s="17">
        <f>IF(T100&gt;=15,15,IF(T100&gt;=12,12,IF(T100&gt;=9,9,IF(T100&gt;=6,6,IF(T100&gt;=1,3,0)))))</f>
        <v>0</v>
      </c>
      <c r="U488" s="17">
        <f>IF(U100&gt;=50,15,IF(U100&gt;=20,10,IF(U100&gt;=1,5,0)))</f>
        <v>0</v>
      </c>
      <c r="V488" s="17">
        <f>IF(V100&gt;=3,15,IF(V100&gt;=2,10,IF(V100&gt;=1,5,0)))</f>
        <v>0</v>
      </c>
      <c r="W488" s="17">
        <f>IF(W100&gt;=25,10,IF(W100&gt;=20,8,IF(W100&gt;=16,6,IF(W100&gt;=11,4,IF(W100&gt;=6,2,IF(W100&gt;=1,1,0))))))</f>
        <v>0</v>
      </c>
      <c r="X488" s="17">
        <f>IF(X100="구성",15,0)</f>
        <v>0</v>
      </c>
      <c r="Y488" s="17">
        <f>IF(Y100&gt;=4,10,IF(Y100=3,8,IF(Y100=2,6,IF(Y100=1,4,0))))</f>
        <v>0</v>
      </c>
      <c r="Z488" s="35">
        <f>Z100</f>
        <v>0</v>
      </c>
      <c r="AA488" s="35">
        <f>AA100</f>
        <v>0</v>
      </c>
      <c r="AB488" s="35">
        <f>AB100</f>
        <v>0</v>
      </c>
      <c r="AC488" s="35">
        <f>AC100</f>
        <v>0</v>
      </c>
      <c r="AD488" s="35">
        <f>AD100</f>
        <v>0</v>
      </c>
      <c r="AE488" s="18">
        <f t="shared" si="4"/>
        <v>0</v>
      </c>
    </row>
    <row r="489" spans="1:31" x14ac:dyDescent="0.3">
      <c r="A489" s="217">
        <f>A101</f>
        <v>96</v>
      </c>
      <c r="B489" s="16">
        <f>B101</f>
        <v>0</v>
      </c>
      <c r="C489" s="198">
        <f>C101</f>
        <v>0</v>
      </c>
      <c r="D489" s="16">
        <f>D101</f>
        <v>0</v>
      </c>
      <c r="E489" s="16">
        <f t="shared" si="3"/>
        <v>0</v>
      </c>
      <c r="F489" s="17">
        <f>IF(F101="후원(일시22건 또는 정기8건)또는 자원봉사(8명)",10,IF(F101="후원(일시13건 또는 정기5건)또는 자원봉사(7명)",8,IF(F101="후원(일시7건 또는 정기3건)또는 자원봉사(4명)",6,IF(F101="후원(일시4건 또는 정기2건)또는 자원봉사(2명)",4,IF(F101="후원(일시1건 또는 정기1건)또는 자원봉사(1명)",2,0)))))</f>
        <v>0</v>
      </c>
      <c r="G489" s="17">
        <f>IF(G101="게시",5,0)</f>
        <v>0</v>
      </c>
      <c r="H489" s="17">
        <f>IF(H101&gt;=6,20,IF(H101=5,15,IF(H101=4,10,IF(H101=3,5,0))))</f>
        <v>0</v>
      </c>
      <c r="I489" s="17">
        <f>IF(I101&gt;=30,20,IF(I101&gt;=22,15,IF(I101&gt;=15,10,IF(I101&gt;=8,5,0))))</f>
        <v>0</v>
      </c>
      <c r="J489" s="17">
        <f>IF(J101&gt;=500,10,IF(J101&gt;=300,8,IF(J101&gt;=200,6,IF(J101&gt;=100,4,IF(J101&gt;=1,2,IF(J101=0,0))))))</f>
        <v>0</v>
      </c>
      <c r="K489" s="17">
        <f>IF(K101&gt;=40,15,IF(K101&gt;=25,12,IF(K101&gt;=15,9,IF(K101&gt;=8,6,0))))</f>
        <v>0</v>
      </c>
      <c r="L489" s="17">
        <f>IF(L101="설치",5,0)</f>
        <v>0</v>
      </c>
      <c r="M489" s="17">
        <f>IF(M101="가능",5,0)</f>
        <v>0</v>
      </c>
      <c r="N489" s="17">
        <f>IF(N101="사용",5,0)</f>
        <v>0</v>
      </c>
      <c r="O489" s="17">
        <f>IF(O101&gt;=550,10,IF(O101&gt;=400,8,IF(O101&gt;=300,6,IF(O101&gt;=200,4,IF(O101&gt;=50,2,0)))))</f>
        <v>0</v>
      </c>
      <c r="P489" s="17">
        <f>IF(P101&gt;=5000,10,IF(P101&gt;=3000,8,IF(P101&gt;=2000,6,IF(P101&gt;=1000,4,IF(P101&gt;=500,2,0)))))</f>
        <v>0</v>
      </c>
      <c r="Q489" s="17">
        <f>IF(Q101&gt;=1000,10,IF(Q101&gt;=800,8,IF(Q101&gt;=600,6,IF(Q101&gt;=400,4,IF(Q101&gt;=200,2,0)))))</f>
        <v>0</v>
      </c>
      <c r="R489" s="17">
        <f>IF(R101&gt;=5000,5,IF(R101&gt;=3000,4,IF(R101&gt;=2000,3,IF(R101&gt;=1000,2,IF(R101&gt;=500,1,0)))))</f>
        <v>0</v>
      </c>
      <c r="S489" s="17">
        <f>IF(S101&gt;=4000,5,IF(S101&gt;=2500,4,IF(S101&gt;=1000,3,IF(S101&gt;=500,2,IF(S101&gt;=300,1,0)))))</f>
        <v>0</v>
      </c>
      <c r="T489" s="17">
        <f>IF(T101&gt;=15,15,IF(T101&gt;=12,12,IF(T101&gt;=9,9,IF(T101&gt;=6,6,IF(T101&gt;=1,3,0)))))</f>
        <v>0</v>
      </c>
      <c r="U489" s="17">
        <f>IF(U101&gt;=50,15,IF(U101&gt;=20,10,IF(U101&gt;=1,5,0)))</f>
        <v>0</v>
      </c>
      <c r="V489" s="17">
        <f>IF(V101&gt;=3,15,IF(V101&gt;=2,10,IF(V101&gt;=1,5,0)))</f>
        <v>0</v>
      </c>
      <c r="W489" s="17">
        <f>IF(W101&gt;=25,10,IF(W101&gt;=20,8,IF(W101&gt;=16,6,IF(W101&gt;=11,4,IF(W101&gt;=6,2,IF(W101&gt;=1,1,0))))))</f>
        <v>0</v>
      </c>
      <c r="X489" s="17">
        <f>IF(X101="구성",15,0)</f>
        <v>0</v>
      </c>
      <c r="Y489" s="17">
        <f>IF(Y101&gt;=4,10,IF(Y101=3,8,IF(Y101=2,6,IF(Y101=1,4,0))))</f>
        <v>0</v>
      </c>
      <c r="Z489" s="35">
        <f>Z101</f>
        <v>0</v>
      </c>
      <c r="AA489" s="35">
        <f>AA101</f>
        <v>0</v>
      </c>
      <c r="AB489" s="35">
        <f>AB101</f>
        <v>0</v>
      </c>
      <c r="AC489" s="35">
        <f>AC101</f>
        <v>0</v>
      </c>
      <c r="AD489" s="35">
        <f>AD101</f>
        <v>0</v>
      </c>
      <c r="AE489" s="18">
        <f t="shared" si="4"/>
        <v>0</v>
      </c>
    </row>
    <row r="490" spans="1:31" x14ac:dyDescent="0.3">
      <c r="A490" s="217">
        <f>A102</f>
        <v>97</v>
      </c>
      <c r="B490" s="16">
        <f>B102</f>
        <v>0</v>
      </c>
      <c r="C490" s="198">
        <f>C102</f>
        <v>0</v>
      </c>
      <c r="D490" s="16">
        <f>D102</f>
        <v>0</v>
      </c>
      <c r="E490" s="16">
        <f t="shared" si="3"/>
        <v>0</v>
      </c>
      <c r="F490" s="17">
        <f>IF(F102="후원(일시22건 또는 정기8건)또는 자원봉사(8명)",10,IF(F102="후원(일시13건 또는 정기5건)또는 자원봉사(7명)",8,IF(F102="후원(일시7건 또는 정기3건)또는 자원봉사(4명)",6,IF(F102="후원(일시4건 또는 정기2건)또는 자원봉사(2명)",4,IF(F102="후원(일시1건 또는 정기1건)또는 자원봉사(1명)",2,0)))))</f>
        <v>0</v>
      </c>
      <c r="G490" s="17">
        <f>IF(G102="게시",5,0)</f>
        <v>0</v>
      </c>
      <c r="H490" s="17">
        <f>IF(H102&gt;=6,20,IF(H102=5,15,IF(H102=4,10,IF(H102=3,5,0))))</f>
        <v>0</v>
      </c>
      <c r="I490" s="17">
        <f>IF(I102&gt;=30,20,IF(I102&gt;=22,15,IF(I102&gt;=15,10,IF(I102&gt;=8,5,0))))</f>
        <v>0</v>
      </c>
      <c r="J490" s="17">
        <f>IF(J102&gt;=500,10,IF(J102&gt;=300,8,IF(J102&gt;=200,6,IF(J102&gt;=100,4,IF(J102&gt;=1,2,IF(J102=0,0))))))</f>
        <v>0</v>
      </c>
      <c r="K490" s="17">
        <f>IF(K102&gt;=40,15,IF(K102&gt;=25,12,IF(K102&gt;=15,9,IF(K102&gt;=8,6,0))))</f>
        <v>0</v>
      </c>
      <c r="L490" s="17">
        <f>IF(L102="설치",5,0)</f>
        <v>0</v>
      </c>
      <c r="M490" s="17">
        <f>IF(M102="가능",5,0)</f>
        <v>0</v>
      </c>
      <c r="N490" s="17">
        <f>IF(N102="사용",5,0)</f>
        <v>0</v>
      </c>
      <c r="O490" s="17">
        <f>IF(O102&gt;=550,10,IF(O102&gt;=400,8,IF(O102&gt;=300,6,IF(O102&gt;=200,4,IF(O102&gt;=50,2,0)))))</f>
        <v>0</v>
      </c>
      <c r="P490" s="17">
        <f>IF(P102&gt;=5000,10,IF(P102&gt;=3000,8,IF(P102&gt;=2000,6,IF(P102&gt;=1000,4,IF(P102&gt;=500,2,0)))))</f>
        <v>0</v>
      </c>
      <c r="Q490" s="17">
        <f>IF(Q102&gt;=1000,10,IF(Q102&gt;=800,8,IF(Q102&gt;=600,6,IF(Q102&gt;=400,4,IF(Q102&gt;=200,2,0)))))</f>
        <v>0</v>
      </c>
      <c r="R490" s="17">
        <f>IF(R102&gt;=5000,5,IF(R102&gt;=3000,4,IF(R102&gt;=2000,3,IF(R102&gt;=1000,2,IF(R102&gt;=500,1,0)))))</f>
        <v>0</v>
      </c>
      <c r="S490" s="17">
        <f>IF(S102&gt;=4000,5,IF(S102&gt;=2500,4,IF(S102&gt;=1000,3,IF(S102&gt;=500,2,IF(S102&gt;=300,1,0)))))</f>
        <v>0</v>
      </c>
      <c r="T490" s="17">
        <f>IF(T102&gt;=15,15,IF(T102&gt;=12,12,IF(T102&gt;=9,9,IF(T102&gt;=6,6,IF(T102&gt;=1,3,0)))))</f>
        <v>0</v>
      </c>
      <c r="U490" s="17">
        <f>IF(U102&gt;=50,15,IF(U102&gt;=20,10,IF(U102&gt;=1,5,0)))</f>
        <v>0</v>
      </c>
      <c r="V490" s="17">
        <f>IF(V102&gt;=3,15,IF(V102&gt;=2,10,IF(V102&gt;=1,5,0)))</f>
        <v>0</v>
      </c>
      <c r="W490" s="17">
        <f>IF(W102&gt;=25,10,IF(W102&gt;=20,8,IF(W102&gt;=16,6,IF(W102&gt;=11,4,IF(W102&gt;=6,2,IF(W102&gt;=1,1,0))))))</f>
        <v>0</v>
      </c>
      <c r="X490" s="17">
        <f>IF(X102="구성",15,0)</f>
        <v>0</v>
      </c>
      <c r="Y490" s="17">
        <f>IF(Y102&gt;=4,10,IF(Y102=3,8,IF(Y102=2,6,IF(Y102=1,4,0))))</f>
        <v>0</v>
      </c>
      <c r="Z490" s="35">
        <f>Z102</f>
        <v>0</v>
      </c>
      <c r="AA490" s="35">
        <f>AA102</f>
        <v>0</v>
      </c>
      <c r="AB490" s="35">
        <f>AB102</f>
        <v>0</v>
      </c>
      <c r="AC490" s="35">
        <f>AC102</f>
        <v>0</v>
      </c>
      <c r="AD490" s="35">
        <f>AD102</f>
        <v>0</v>
      </c>
      <c r="AE490" s="18">
        <f t="shared" si="4"/>
        <v>0</v>
      </c>
    </row>
    <row r="491" spans="1:31" x14ac:dyDescent="0.3">
      <c r="A491" s="217">
        <f>A103</f>
        <v>98</v>
      </c>
      <c r="B491" s="16">
        <f>B103</f>
        <v>0</v>
      </c>
      <c r="C491" s="198">
        <f>C103</f>
        <v>0</v>
      </c>
      <c r="D491" s="16">
        <f>D103</f>
        <v>0</v>
      </c>
      <c r="E491" s="16">
        <f t="shared" si="3"/>
        <v>0</v>
      </c>
      <c r="F491" s="17">
        <f>IF(F103="후원(일시22건 또는 정기8건)또는 자원봉사(8명)",10,IF(F103="후원(일시13건 또는 정기5건)또는 자원봉사(7명)",8,IF(F103="후원(일시7건 또는 정기3건)또는 자원봉사(4명)",6,IF(F103="후원(일시4건 또는 정기2건)또는 자원봉사(2명)",4,IF(F103="후원(일시1건 또는 정기1건)또는 자원봉사(1명)",2,0)))))</f>
        <v>0</v>
      </c>
      <c r="G491" s="17">
        <f>IF(G103="게시",5,0)</f>
        <v>0</v>
      </c>
      <c r="H491" s="17">
        <f>IF(H103&gt;=6,20,IF(H103=5,15,IF(H103=4,10,IF(H103=3,5,0))))</f>
        <v>0</v>
      </c>
      <c r="I491" s="17">
        <f>IF(I103&gt;=30,20,IF(I103&gt;=22,15,IF(I103&gt;=15,10,IF(I103&gt;=8,5,0))))</f>
        <v>0</v>
      </c>
      <c r="J491" s="17">
        <f>IF(J103&gt;=500,10,IF(J103&gt;=300,8,IF(J103&gt;=200,6,IF(J103&gt;=100,4,IF(J103&gt;=1,2,IF(J103=0,0))))))</f>
        <v>0</v>
      </c>
      <c r="K491" s="17">
        <f>IF(K103&gt;=40,15,IF(K103&gt;=25,12,IF(K103&gt;=15,9,IF(K103&gt;=8,6,0))))</f>
        <v>0</v>
      </c>
      <c r="L491" s="17">
        <f>IF(L103="설치",5,0)</f>
        <v>0</v>
      </c>
      <c r="M491" s="17">
        <f>IF(M103="가능",5,0)</f>
        <v>0</v>
      </c>
      <c r="N491" s="17">
        <f>IF(N103="사용",5,0)</f>
        <v>0</v>
      </c>
      <c r="O491" s="17">
        <f>IF(O103&gt;=550,10,IF(O103&gt;=400,8,IF(O103&gt;=300,6,IF(O103&gt;=200,4,IF(O103&gt;=50,2,0)))))</f>
        <v>0</v>
      </c>
      <c r="P491" s="17">
        <f>IF(P103&gt;=5000,10,IF(P103&gt;=3000,8,IF(P103&gt;=2000,6,IF(P103&gt;=1000,4,IF(P103&gt;=500,2,0)))))</f>
        <v>0</v>
      </c>
      <c r="Q491" s="17">
        <f>IF(Q103&gt;=1000,10,IF(Q103&gt;=800,8,IF(Q103&gt;=600,6,IF(Q103&gt;=400,4,IF(Q103&gt;=200,2,0)))))</f>
        <v>0</v>
      </c>
      <c r="R491" s="17">
        <f>IF(R103&gt;=5000,5,IF(R103&gt;=3000,4,IF(R103&gt;=2000,3,IF(R103&gt;=1000,2,IF(R103&gt;=500,1,0)))))</f>
        <v>0</v>
      </c>
      <c r="S491" s="17">
        <f>IF(S103&gt;=4000,5,IF(S103&gt;=2500,4,IF(S103&gt;=1000,3,IF(S103&gt;=500,2,IF(S103&gt;=300,1,0)))))</f>
        <v>0</v>
      </c>
      <c r="T491" s="17">
        <f>IF(T103&gt;=15,15,IF(T103&gt;=12,12,IF(T103&gt;=9,9,IF(T103&gt;=6,6,IF(T103&gt;=1,3,0)))))</f>
        <v>0</v>
      </c>
      <c r="U491" s="17">
        <f>IF(U103&gt;=50,15,IF(U103&gt;=20,10,IF(U103&gt;=1,5,0)))</f>
        <v>0</v>
      </c>
      <c r="V491" s="17">
        <f>IF(V103&gt;=3,15,IF(V103&gt;=2,10,IF(V103&gt;=1,5,0)))</f>
        <v>0</v>
      </c>
      <c r="W491" s="17">
        <f>IF(W103&gt;=25,10,IF(W103&gt;=20,8,IF(W103&gt;=16,6,IF(W103&gt;=11,4,IF(W103&gt;=6,2,IF(W103&gt;=1,1,0))))))</f>
        <v>0</v>
      </c>
      <c r="X491" s="17">
        <f>IF(X103="구성",15,0)</f>
        <v>0</v>
      </c>
      <c r="Y491" s="17">
        <f>IF(Y103&gt;=4,10,IF(Y103=3,8,IF(Y103=2,6,IF(Y103=1,4,0))))</f>
        <v>0</v>
      </c>
      <c r="Z491" s="35">
        <f>Z103</f>
        <v>0</v>
      </c>
      <c r="AA491" s="35">
        <f>AA103</f>
        <v>0</v>
      </c>
      <c r="AB491" s="35">
        <f>AB103</f>
        <v>0</v>
      </c>
      <c r="AC491" s="35">
        <f>AC103</f>
        <v>0</v>
      </c>
      <c r="AD491" s="35">
        <f>AD103</f>
        <v>0</v>
      </c>
      <c r="AE491" s="18">
        <f t="shared" si="4"/>
        <v>0</v>
      </c>
    </row>
    <row r="492" spans="1:31" x14ac:dyDescent="0.3">
      <c r="A492" s="217">
        <f>A104</f>
        <v>99</v>
      </c>
      <c r="B492" s="16">
        <f>B104</f>
        <v>0</v>
      </c>
      <c r="C492" s="198">
        <f>C104</f>
        <v>0</v>
      </c>
      <c r="D492" s="16">
        <f>D104</f>
        <v>0</v>
      </c>
      <c r="E492" s="16">
        <f t="shared" si="3"/>
        <v>0</v>
      </c>
      <c r="F492" s="17">
        <f>IF(F104="후원(일시22건 또는 정기8건)또는 자원봉사(8명)",10,IF(F104="후원(일시13건 또는 정기5건)또는 자원봉사(7명)",8,IF(F104="후원(일시7건 또는 정기3건)또는 자원봉사(4명)",6,IF(F104="후원(일시4건 또는 정기2건)또는 자원봉사(2명)",4,IF(F104="후원(일시1건 또는 정기1건)또는 자원봉사(1명)",2,0)))))</f>
        <v>0</v>
      </c>
      <c r="G492" s="17">
        <f>IF(G104="게시",5,0)</f>
        <v>0</v>
      </c>
      <c r="H492" s="17">
        <f>IF(H104&gt;=6,20,IF(H104=5,15,IF(H104=4,10,IF(H104=3,5,0))))</f>
        <v>0</v>
      </c>
      <c r="I492" s="17">
        <f>IF(I104&gt;=30,20,IF(I104&gt;=22,15,IF(I104&gt;=15,10,IF(I104&gt;=8,5,0))))</f>
        <v>0</v>
      </c>
      <c r="J492" s="17">
        <f>IF(J104&gt;=500,10,IF(J104&gt;=300,8,IF(J104&gt;=200,6,IF(J104&gt;=100,4,IF(J104&gt;=1,2,IF(J104=0,0))))))</f>
        <v>0</v>
      </c>
      <c r="K492" s="17">
        <f>IF(K104&gt;=40,15,IF(K104&gt;=25,12,IF(K104&gt;=15,9,IF(K104&gt;=8,6,0))))</f>
        <v>0</v>
      </c>
      <c r="L492" s="17">
        <f>IF(L104="설치",5,0)</f>
        <v>0</v>
      </c>
      <c r="M492" s="17">
        <f>IF(M104="가능",5,0)</f>
        <v>0</v>
      </c>
      <c r="N492" s="17">
        <f>IF(N104="사용",5,0)</f>
        <v>0</v>
      </c>
      <c r="O492" s="17">
        <f>IF(O104&gt;=550,10,IF(O104&gt;=400,8,IF(O104&gt;=300,6,IF(O104&gt;=200,4,IF(O104&gt;=50,2,0)))))</f>
        <v>0</v>
      </c>
      <c r="P492" s="17">
        <f>IF(P104&gt;=5000,10,IF(P104&gt;=3000,8,IF(P104&gt;=2000,6,IF(P104&gt;=1000,4,IF(P104&gt;=500,2,0)))))</f>
        <v>0</v>
      </c>
      <c r="Q492" s="17">
        <f>IF(Q104&gt;=1000,10,IF(Q104&gt;=800,8,IF(Q104&gt;=600,6,IF(Q104&gt;=400,4,IF(Q104&gt;=200,2,0)))))</f>
        <v>0</v>
      </c>
      <c r="R492" s="17">
        <f>IF(R104&gt;=5000,5,IF(R104&gt;=3000,4,IF(R104&gt;=2000,3,IF(R104&gt;=1000,2,IF(R104&gt;=500,1,0)))))</f>
        <v>0</v>
      </c>
      <c r="S492" s="17">
        <f>IF(S104&gt;=4000,5,IF(S104&gt;=2500,4,IF(S104&gt;=1000,3,IF(S104&gt;=500,2,IF(S104&gt;=300,1,0)))))</f>
        <v>0</v>
      </c>
      <c r="T492" s="17">
        <f>IF(T104&gt;=15,15,IF(T104&gt;=12,12,IF(T104&gt;=9,9,IF(T104&gt;=6,6,IF(T104&gt;=1,3,0)))))</f>
        <v>0</v>
      </c>
      <c r="U492" s="17">
        <f>IF(U104&gt;=50,15,IF(U104&gt;=20,10,IF(U104&gt;=1,5,0)))</f>
        <v>0</v>
      </c>
      <c r="V492" s="17">
        <f>IF(V104&gt;=3,15,IF(V104&gt;=2,10,IF(V104&gt;=1,5,0)))</f>
        <v>0</v>
      </c>
      <c r="W492" s="17">
        <f>IF(W104&gt;=25,10,IF(W104&gt;=20,8,IF(W104&gt;=16,6,IF(W104&gt;=11,4,IF(W104&gt;=6,2,IF(W104&gt;=1,1,0))))))</f>
        <v>0</v>
      </c>
      <c r="X492" s="17">
        <f>IF(X104="구성",15,0)</f>
        <v>0</v>
      </c>
      <c r="Y492" s="17">
        <f>IF(Y104&gt;=4,10,IF(Y104=3,8,IF(Y104=2,6,IF(Y104=1,4,0))))</f>
        <v>0</v>
      </c>
      <c r="Z492" s="35">
        <f>Z104</f>
        <v>0</v>
      </c>
      <c r="AA492" s="35">
        <f>AA104</f>
        <v>0</v>
      </c>
      <c r="AB492" s="35">
        <f>AB104</f>
        <v>0</v>
      </c>
      <c r="AC492" s="35">
        <f>AC104</f>
        <v>0</v>
      </c>
      <c r="AD492" s="35">
        <f>AD104</f>
        <v>0</v>
      </c>
      <c r="AE492" s="18">
        <f t="shared" si="4"/>
        <v>0</v>
      </c>
    </row>
    <row r="493" spans="1:31" x14ac:dyDescent="0.3">
      <c r="A493" s="217">
        <f>A105</f>
        <v>100</v>
      </c>
      <c r="B493" s="16">
        <f>B105</f>
        <v>0</v>
      </c>
      <c r="C493" s="198">
        <f>C105</f>
        <v>0</v>
      </c>
      <c r="D493" s="16">
        <f>D105</f>
        <v>0</v>
      </c>
      <c r="E493" s="16">
        <f t="shared" si="3"/>
        <v>0</v>
      </c>
      <c r="F493" s="17">
        <f>IF(F105="후원(일시22건 또는 정기8건)또는 자원봉사(8명)",10,IF(F105="후원(일시13건 또는 정기5건)또는 자원봉사(7명)",8,IF(F105="후원(일시7건 또는 정기3건)또는 자원봉사(4명)",6,IF(F105="후원(일시4건 또는 정기2건)또는 자원봉사(2명)",4,IF(F105="후원(일시1건 또는 정기1건)또는 자원봉사(1명)",2,0)))))</f>
        <v>0</v>
      </c>
      <c r="G493" s="17">
        <f>IF(G105="게시",5,0)</f>
        <v>0</v>
      </c>
      <c r="H493" s="17">
        <f>IF(H105&gt;=6,20,IF(H105=5,15,IF(H105=4,10,IF(H105=3,5,0))))</f>
        <v>0</v>
      </c>
      <c r="I493" s="17">
        <f>IF(I105&gt;=30,20,IF(I105&gt;=22,15,IF(I105&gt;=15,10,IF(I105&gt;=8,5,0))))</f>
        <v>0</v>
      </c>
      <c r="J493" s="17">
        <f>IF(J105&gt;=500,10,IF(J105&gt;=300,8,IF(J105&gt;=200,6,IF(J105&gt;=100,4,IF(J105&gt;=1,2,IF(J105=0,0))))))</f>
        <v>0</v>
      </c>
      <c r="K493" s="17">
        <f>IF(K105&gt;=40,15,IF(K105&gt;=25,12,IF(K105&gt;=15,9,IF(K105&gt;=8,6,0))))</f>
        <v>0</v>
      </c>
      <c r="L493" s="17">
        <f>IF(L105="설치",5,0)</f>
        <v>0</v>
      </c>
      <c r="M493" s="17">
        <f>IF(M105="가능",5,0)</f>
        <v>0</v>
      </c>
      <c r="N493" s="17">
        <f>IF(N105="사용",5,0)</f>
        <v>0</v>
      </c>
      <c r="O493" s="17">
        <f>IF(O105&gt;=550,10,IF(O105&gt;=400,8,IF(O105&gt;=300,6,IF(O105&gt;=200,4,IF(O105&gt;=50,2,0)))))</f>
        <v>0</v>
      </c>
      <c r="P493" s="17">
        <f>IF(P105&gt;=5000,10,IF(P105&gt;=3000,8,IF(P105&gt;=2000,6,IF(P105&gt;=1000,4,IF(P105&gt;=500,2,0)))))</f>
        <v>0</v>
      </c>
      <c r="Q493" s="17">
        <f>IF(Q105&gt;=1000,10,IF(Q105&gt;=800,8,IF(Q105&gt;=600,6,IF(Q105&gt;=400,4,IF(Q105&gt;=200,2,0)))))</f>
        <v>0</v>
      </c>
      <c r="R493" s="17">
        <f>IF(R105&gt;=5000,5,IF(R105&gt;=3000,4,IF(R105&gt;=2000,3,IF(R105&gt;=1000,2,IF(R105&gt;=500,1,0)))))</f>
        <v>0</v>
      </c>
      <c r="S493" s="17">
        <f>IF(S105&gt;=4000,5,IF(S105&gt;=2500,4,IF(S105&gt;=1000,3,IF(S105&gt;=500,2,IF(S105&gt;=300,1,0)))))</f>
        <v>0</v>
      </c>
      <c r="T493" s="17">
        <f>IF(T105&gt;=15,15,IF(T105&gt;=12,12,IF(T105&gt;=9,9,IF(T105&gt;=6,6,IF(T105&gt;=1,3,0)))))</f>
        <v>0</v>
      </c>
      <c r="U493" s="17">
        <f>IF(U105&gt;=50,15,IF(U105&gt;=20,10,IF(U105&gt;=1,5,0)))</f>
        <v>0</v>
      </c>
      <c r="V493" s="17">
        <f>IF(V105&gt;=3,15,IF(V105&gt;=2,10,IF(V105&gt;=1,5,0)))</f>
        <v>0</v>
      </c>
      <c r="W493" s="17">
        <f>IF(W105&gt;=25,10,IF(W105&gt;=20,8,IF(W105&gt;=16,6,IF(W105&gt;=11,4,IF(W105&gt;=6,2,IF(W105&gt;=1,1,0))))))</f>
        <v>0</v>
      </c>
      <c r="X493" s="17">
        <f>IF(X105="구성",15,0)</f>
        <v>0</v>
      </c>
      <c r="Y493" s="17">
        <f>IF(Y105&gt;=4,10,IF(Y105=3,8,IF(Y105=2,6,IF(Y105=1,4,0))))</f>
        <v>0</v>
      </c>
      <c r="Z493" s="35">
        <f>Z105</f>
        <v>0</v>
      </c>
      <c r="AA493" s="35">
        <f>AA105</f>
        <v>0</v>
      </c>
      <c r="AB493" s="35">
        <f>AB105</f>
        <v>0</v>
      </c>
      <c r="AC493" s="35">
        <f>AC105</f>
        <v>0</v>
      </c>
      <c r="AD493" s="35">
        <f>AD105</f>
        <v>0</v>
      </c>
      <c r="AE493" s="18">
        <f t="shared" si="4"/>
        <v>0</v>
      </c>
    </row>
    <row r="494" spans="1:31" x14ac:dyDescent="0.3">
      <c r="A494" s="217">
        <f>A106</f>
        <v>101</v>
      </c>
      <c r="B494" s="16">
        <f>B106</f>
        <v>0</v>
      </c>
      <c r="C494" s="198">
        <f>C106</f>
        <v>0</v>
      </c>
      <c r="D494" s="16">
        <f>D106</f>
        <v>0</v>
      </c>
      <c r="E494" s="16">
        <f t="shared" si="3"/>
        <v>0</v>
      </c>
      <c r="F494" s="17">
        <f>IF(F106="후원(일시22건 또는 정기8건)또는 자원봉사(8명)",10,IF(F106="후원(일시13건 또는 정기5건)또는 자원봉사(7명)",8,IF(F106="후원(일시7건 또는 정기3건)또는 자원봉사(4명)",6,IF(F106="후원(일시4건 또는 정기2건)또는 자원봉사(2명)",4,IF(F106="후원(일시1건 또는 정기1건)또는 자원봉사(1명)",2,0)))))</f>
        <v>0</v>
      </c>
      <c r="G494" s="17">
        <f>IF(G106="게시",5,0)</f>
        <v>0</v>
      </c>
      <c r="H494" s="17">
        <f>IF(H106&gt;=6,20,IF(H106=5,15,IF(H106=4,10,IF(H106=3,5,0))))</f>
        <v>0</v>
      </c>
      <c r="I494" s="17">
        <f>IF(I106&gt;=30,20,IF(I106&gt;=22,15,IF(I106&gt;=15,10,IF(I106&gt;=8,5,0))))</f>
        <v>0</v>
      </c>
      <c r="J494" s="17">
        <f>IF(J106&gt;=500,10,IF(J106&gt;=300,8,IF(J106&gt;=200,6,IF(J106&gt;=100,4,IF(J106&gt;=1,2,IF(J106=0,0))))))</f>
        <v>0</v>
      </c>
      <c r="K494" s="17">
        <f>IF(K106&gt;=40,15,IF(K106&gt;=25,12,IF(K106&gt;=15,9,IF(K106&gt;=8,6,0))))</f>
        <v>0</v>
      </c>
      <c r="L494" s="17">
        <f>IF(L106="설치",5,0)</f>
        <v>0</v>
      </c>
      <c r="M494" s="17">
        <f>IF(M106="가능",5,0)</f>
        <v>0</v>
      </c>
      <c r="N494" s="17">
        <f>IF(N106="사용",5,0)</f>
        <v>0</v>
      </c>
      <c r="O494" s="17">
        <f>IF(O106&gt;=550,10,IF(O106&gt;=400,8,IF(O106&gt;=300,6,IF(O106&gt;=200,4,IF(O106&gt;=50,2,0)))))</f>
        <v>0</v>
      </c>
      <c r="P494" s="17">
        <f>IF(P106&gt;=5000,10,IF(P106&gt;=3000,8,IF(P106&gt;=2000,6,IF(P106&gt;=1000,4,IF(P106&gt;=500,2,0)))))</f>
        <v>0</v>
      </c>
      <c r="Q494" s="17">
        <f>IF(Q106&gt;=1000,10,IF(Q106&gt;=800,8,IF(Q106&gt;=600,6,IF(Q106&gt;=400,4,IF(Q106&gt;=200,2,0)))))</f>
        <v>0</v>
      </c>
      <c r="R494" s="17">
        <f>IF(R106&gt;=5000,5,IF(R106&gt;=3000,4,IF(R106&gt;=2000,3,IF(R106&gt;=1000,2,IF(R106&gt;=500,1,0)))))</f>
        <v>0</v>
      </c>
      <c r="S494" s="17">
        <f>IF(S106&gt;=4000,5,IF(S106&gt;=2500,4,IF(S106&gt;=1000,3,IF(S106&gt;=500,2,IF(S106&gt;=300,1,0)))))</f>
        <v>0</v>
      </c>
      <c r="T494" s="17">
        <f>IF(T106&gt;=15,15,IF(T106&gt;=12,12,IF(T106&gt;=9,9,IF(T106&gt;=6,6,IF(T106&gt;=1,3,0)))))</f>
        <v>0</v>
      </c>
      <c r="U494" s="17">
        <f>IF(U106&gt;=50,15,IF(U106&gt;=20,10,IF(U106&gt;=1,5,0)))</f>
        <v>0</v>
      </c>
      <c r="V494" s="17">
        <f>IF(V106&gt;=3,15,IF(V106&gt;=2,10,IF(V106&gt;=1,5,0)))</f>
        <v>0</v>
      </c>
      <c r="W494" s="17">
        <f>IF(W106&gt;=25,10,IF(W106&gt;=20,8,IF(W106&gt;=16,6,IF(W106&gt;=11,4,IF(W106&gt;=6,2,IF(W106&gt;=1,1,0))))))</f>
        <v>0</v>
      </c>
      <c r="X494" s="17">
        <f>IF(X106="구성",15,0)</f>
        <v>0</v>
      </c>
      <c r="Y494" s="17">
        <f>IF(Y106&gt;=4,10,IF(Y106=3,8,IF(Y106=2,6,IF(Y106=1,4,0))))</f>
        <v>0</v>
      </c>
      <c r="Z494" s="35">
        <f>Z106</f>
        <v>0</v>
      </c>
      <c r="AA494" s="35">
        <f>AA106</f>
        <v>0</v>
      </c>
      <c r="AB494" s="35">
        <f>AB106</f>
        <v>0</v>
      </c>
      <c r="AC494" s="35">
        <f>AC106</f>
        <v>0</v>
      </c>
      <c r="AD494" s="35">
        <f>AD106</f>
        <v>0</v>
      </c>
      <c r="AE494" s="18">
        <f t="shared" si="4"/>
        <v>0</v>
      </c>
    </row>
    <row r="495" spans="1:31" x14ac:dyDescent="0.3">
      <c r="A495" s="217">
        <f>A107</f>
        <v>102</v>
      </c>
      <c r="B495" s="16">
        <f>B107</f>
        <v>0</v>
      </c>
      <c r="C495" s="198">
        <f>C107</f>
        <v>0</v>
      </c>
      <c r="D495" s="16">
        <f>D107</f>
        <v>0</v>
      </c>
      <c r="E495" s="16">
        <f t="shared" si="3"/>
        <v>0</v>
      </c>
      <c r="F495" s="17">
        <f>IF(F107="후원(일시22건 또는 정기8건)또는 자원봉사(8명)",10,IF(F107="후원(일시13건 또는 정기5건)또는 자원봉사(7명)",8,IF(F107="후원(일시7건 또는 정기3건)또는 자원봉사(4명)",6,IF(F107="후원(일시4건 또는 정기2건)또는 자원봉사(2명)",4,IF(F107="후원(일시1건 또는 정기1건)또는 자원봉사(1명)",2,0)))))</f>
        <v>0</v>
      </c>
      <c r="G495" s="17">
        <f>IF(G107="게시",5,0)</f>
        <v>0</v>
      </c>
      <c r="H495" s="17">
        <f>IF(H107&gt;=6,20,IF(H107=5,15,IF(H107=4,10,IF(H107=3,5,0))))</f>
        <v>0</v>
      </c>
      <c r="I495" s="17">
        <f>IF(I107&gt;=30,20,IF(I107&gt;=22,15,IF(I107&gt;=15,10,IF(I107&gt;=8,5,0))))</f>
        <v>0</v>
      </c>
      <c r="J495" s="17">
        <f>IF(J107&gt;=500,10,IF(J107&gt;=300,8,IF(J107&gt;=200,6,IF(J107&gt;=100,4,IF(J107&gt;=1,2,IF(J107=0,0))))))</f>
        <v>0</v>
      </c>
      <c r="K495" s="17">
        <f>IF(K107&gt;=40,15,IF(K107&gt;=25,12,IF(K107&gt;=15,9,IF(K107&gt;=8,6,0))))</f>
        <v>0</v>
      </c>
      <c r="L495" s="17">
        <f>IF(L107="설치",5,0)</f>
        <v>0</v>
      </c>
      <c r="M495" s="17">
        <f>IF(M107="가능",5,0)</f>
        <v>0</v>
      </c>
      <c r="N495" s="17">
        <f>IF(N107="사용",5,0)</f>
        <v>0</v>
      </c>
      <c r="O495" s="17">
        <f>IF(O107&gt;=550,10,IF(O107&gt;=400,8,IF(O107&gt;=300,6,IF(O107&gt;=200,4,IF(O107&gt;=50,2,0)))))</f>
        <v>0</v>
      </c>
      <c r="P495" s="17">
        <f>IF(P107&gt;=5000,10,IF(P107&gt;=3000,8,IF(P107&gt;=2000,6,IF(P107&gt;=1000,4,IF(P107&gt;=500,2,0)))))</f>
        <v>0</v>
      </c>
      <c r="Q495" s="17">
        <f>IF(Q107&gt;=1000,10,IF(Q107&gt;=800,8,IF(Q107&gt;=600,6,IF(Q107&gt;=400,4,IF(Q107&gt;=200,2,0)))))</f>
        <v>0</v>
      </c>
      <c r="R495" s="17">
        <f>IF(R107&gt;=5000,5,IF(R107&gt;=3000,4,IF(R107&gt;=2000,3,IF(R107&gt;=1000,2,IF(R107&gt;=500,1,0)))))</f>
        <v>0</v>
      </c>
      <c r="S495" s="17">
        <f>IF(S107&gt;=4000,5,IF(S107&gt;=2500,4,IF(S107&gt;=1000,3,IF(S107&gt;=500,2,IF(S107&gt;=300,1,0)))))</f>
        <v>0</v>
      </c>
      <c r="T495" s="17">
        <f>IF(T107&gt;=15,15,IF(T107&gt;=12,12,IF(T107&gt;=9,9,IF(T107&gt;=6,6,IF(T107&gt;=1,3,0)))))</f>
        <v>0</v>
      </c>
      <c r="U495" s="17">
        <f>IF(U107&gt;=50,15,IF(U107&gt;=20,10,IF(U107&gt;=1,5,0)))</f>
        <v>0</v>
      </c>
      <c r="V495" s="17">
        <f>IF(V107&gt;=3,15,IF(V107&gt;=2,10,IF(V107&gt;=1,5,0)))</f>
        <v>0</v>
      </c>
      <c r="W495" s="17">
        <f>IF(W107&gt;=25,10,IF(W107&gt;=20,8,IF(W107&gt;=16,6,IF(W107&gt;=11,4,IF(W107&gt;=6,2,IF(W107&gt;=1,1,0))))))</f>
        <v>0</v>
      </c>
      <c r="X495" s="17">
        <f>IF(X107="구성",15,0)</f>
        <v>0</v>
      </c>
      <c r="Y495" s="17">
        <f>IF(Y107&gt;=4,10,IF(Y107=3,8,IF(Y107=2,6,IF(Y107=1,4,0))))</f>
        <v>0</v>
      </c>
      <c r="Z495" s="35">
        <f>Z107</f>
        <v>0</v>
      </c>
      <c r="AA495" s="35">
        <f>AA107</f>
        <v>0</v>
      </c>
      <c r="AB495" s="35">
        <f>AB107</f>
        <v>0</v>
      </c>
      <c r="AC495" s="35">
        <f>AC107</f>
        <v>0</v>
      </c>
      <c r="AD495" s="35">
        <f>AD107</f>
        <v>0</v>
      </c>
      <c r="AE495" s="18">
        <f t="shared" si="4"/>
        <v>0</v>
      </c>
    </row>
    <row r="496" spans="1:31" x14ac:dyDescent="0.3">
      <c r="A496" s="217">
        <f>A108</f>
        <v>103</v>
      </c>
      <c r="B496" s="16">
        <f>B108</f>
        <v>0</v>
      </c>
      <c r="C496" s="198">
        <f>C108</f>
        <v>0</v>
      </c>
      <c r="D496" s="16">
        <f>D108</f>
        <v>0</v>
      </c>
      <c r="E496" s="16">
        <f t="shared" si="3"/>
        <v>0</v>
      </c>
      <c r="F496" s="17">
        <f>IF(F108="후원(일시22건 또는 정기8건)또는 자원봉사(8명)",10,IF(F108="후원(일시13건 또는 정기5건)또는 자원봉사(7명)",8,IF(F108="후원(일시7건 또는 정기3건)또는 자원봉사(4명)",6,IF(F108="후원(일시4건 또는 정기2건)또는 자원봉사(2명)",4,IF(F108="후원(일시1건 또는 정기1건)또는 자원봉사(1명)",2,0)))))</f>
        <v>0</v>
      </c>
      <c r="G496" s="17">
        <f>IF(G108="게시",5,0)</f>
        <v>0</v>
      </c>
      <c r="H496" s="17">
        <f>IF(H108&gt;=6,20,IF(H108=5,15,IF(H108=4,10,IF(H108=3,5,0))))</f>
        <v>0</v>
      </c>
      <c r="I496" s="17">
        <f>IF(I108&gt;=30,20,IF(I108&gt;=22,15,IF(I108&gt;=15,10,IF(I108&gt;=8,5,0))))</f>
        <v>0</v>
      </c>
      <c r="J496" s="17">
        <f>IF(J108&gt;=500,10,IF(J108&gt;=300,8,IF(J108&gt;=200,6,IF(J108&gt;=100,4,IF(J108&gt;=1,2,IF(J108=0,0))))))</f>
        <v>0</v>
      </c>
      <c r="K496" s="17">
        <f>IF(K108&gt;=40,15,IF(K108&gt;=25,12,IF(K108&gt;=15,9,IF(K108&gt;=8,6,0))))</f>
        <v>0</v>
      </c>
      <c r="L496" s="17">
        <f>IF(L108="설치",5,0)</f>
        <v>0</v>
      </c>
      <c r="M496" s="17">
        <f>IF(M108="가능",5,0)</f>
        <v>0</v>
      </c>
      <c r="N496" s="17">
        <f>IF(N108="사용",5,0)</f>
        <v>0</v>
      </c>
      <c r="O496" s="17">
        <f>IF(O108&gt;=550,10,IF(O108&gt;=400,8,IF(O108&gt;=300,6,IF(O108&gt;=200,4,IF(O108&gt;=50,2,0)))))</f>
        <v>0</v>
      </c>
      <c r="P496" s="17">
        <f>IF(P108&gt;=5000,10,IF(P108&gt;=3000,8,IF(P108&gt;=2000,6,IF(P108&gt;=1000,4,IF(P108&gt;=500,2,0)))))</f>
        <v>0</v>
      </c>
      <c r="Q496" s="17">
        <f>IF(Q108&gt;=1000,10,IF(Q108&gt;=800,8,IF(Q108&gt;=600,6,IF(Q108&gt;=400,4,IF(Q108&gt;=200,2,0)))))</f>
        <v>0</v>
      </c>
      <c r="R496" s="17">
        <f>IF(R108&gt;=5000,5,IF(R108&gt;=3000,4,IF(R108&gt;=2000,3,IF(R108&gt;=1000,2,IF(R108&gt;=500,1,0)))))</f>
        <v>0</v>
      </c>
      <c r="S496" s="17">
        <f>IF(S108&gt;=4000,5,IF(S108&gt;=2500,4,IF(S108&gt;=1000,3,IF(S108&gt;=500,2,IF(S108&gt;=300,1,0)))))</f>
        <v>0</v>
      </c>
      <c r="T496" s="17">
        <f>IF(T108&gt;=15,15,IF(T108&gt;=12,12,IF(T108&gt;=9,9,IF(T108&gt;=6,6,IF(T108&gt;=1,3,0)))))</f>
        <v>0</v>
      </c>
      <c r="U496" s="17">
        <f>IF(U108&gt;=50,15,IF(U108&gt;=20,10,IF(U108&gt;=1,5,0)))</f>
        <v>0</v>
      </c>
      <c r="V496" s="17">
        <f>IF(V108&gt;=3,15,IF(V108&gt;=2,10,IF(V108&gt;=1,5,0)))</f>
        <v>0</v>
      </c>
      <c r="W496" s="17">
        <f>IF(W108&gt;=25,10,IF(W108&gt;=20,8,IF(W108&gt;=16,6,IF(W108&gt;=11,4,IF(W108&gt;=6,2,IF(W108&gt;=1,1,0))))))</f>
        <v>0</v>
      </c>
      <c r="X496" s="17">
        <f>IF(X108="구성",15,0)</f>
        <v>0</v>
      </c>
      <c r="Y496" s="17">
        <f>IF(Y108&gt;=4,10,IF(Y108=3,8,IF(Y108=2,6,IF(Y108=1,4,0))))</f>
        <v>0</v>
      </c>
      <c r="Z496" s="35">
        <f>Z108</f>
        <v>0</v>
      </c>
      <c r="AA496" s="35">
        <f>AA108</f>
        <v>0</v>
      </c>
      <c r="AB496" s="35">
        <f>AB108</f>
        <v>0</v>
      </c>
      <c r="AC496" s="35">
        <f>AC108</f>
        <v>0</v>
      </c>
      <c r="AD496" s="35">
        <f>AD108</f>
        <v>0</v>
      </c>
      <c r="AE496" s="18">
        <f t="shared" si="4"/>
        <v>0</v>
      </c>
    </row>
    <row r="497" spans="1:31" x14ac:dyDescent="0.3">
      <c r="A497" s="217">
        <f>A109</f>
        <v>104</v>
      </c>
      <c r="B497" s="16">
        <f>B109</f>
        <v>0</v>
      </c>
      <c r="C497" s="198">
        <f>C109</f>
        <v>0</v>
      </c>
      <c r="D497" s="16">
        <f>D109</f>
        <v>0</v>
      </c>
      <c r="E497" s="16">
        <f t="shared" si="3"/>
        <v>0</v>
      </c>
      <c r="F497" s="17">
        <f>IF(F109="후원(일시22건 또는 정기8건)또는 자원봉사(8명)",10,IF(F109="후원(일시13건 또는 정기5건)또는 자원봉사(7명)",8,IF(F109="후원(일시7건 또는 정기3건)또는 자원봉사(4명)",6,IF(F109="후원(일시4건 또는 정기2건)또는 자원봉사(2명)",4,IF(F109="후원(일시1건 또는 정기1건)또는 자원봉사(1명)",2,0)))))</f>
        <v>0</v>
      </c>
      <c r="G497" s="17">
        <f>IF(G109="게시",5,0)</f>
        <v>0</v>
      </c>
      <c r="H497" s="17">
        <f>IF(H109&gt;=6,20,IF(H109=5,15,IF(H109=4,10,IF(H109=3,5,0))))</f>
        <v>0</v>
      </c>
      <c r="I497" s="17">
        <f>IF(I109&gt;=30,20,IF(I109&gt;=22,15,IF(I109&gt;=15,10,IF(I109&gt;=8,5,0))))</f>
        <v>0</v>
      </c>
      <c r="J497" s="17">
        <f>IF(J109&gt;=500,10,IF(J109&gt;=300,8,IF(J109&gt;=200,6,IF(J109&gt;=100,4,IF(J109&gt;=1,2,IF(J109=0,0))))))</f>
        <v>0</v>
      </c>
      <c r="K497" s="17">
        <f>IF(K109&gt;=40,15,IF(K109&gt;=25,12,IF(K109&gt;=15,9,IF(K109&gt;=8,6,0))))</f>
        <v>0</v>
      </c>
      <c r="L497" s="17">
        <f>IF(L109="설치",5,0)</f>
        <v>0</v>
      </c>
      <c r="M497" s="17">
        <f>IF(M109="가능",5,0)</f>
        <v>0</v>
      </c>
      <c r="N497" s="17">
        <f>IF(N109="사용",5,0)</f>
        <v>0</v>
      </c>
      <c r="O497" s="17">
        <f>IF(O109&gt;=550,10,IF(O109&gt;=400,8,IF(O109&gt;=300,6,IF(O109&gt;=200,4,IF(O109&gt;=50,2,0)))))</f>
        <v>0</v>
      </c>
      <c r="P497" s="17">
        <f>IF(P109&gt;=5000,10,IF(P109&gt;=3000,8,IF(P109&gt;=2000,6,IF(P109&gt;=1000,4,IF(P109&gt;=500,2,0)))))</f>
        <v>0</v>
      </c>
      <c r="Q497" s="17">
        <f>IF(Q109&gt;=1000,10,IF(Q109&gt;=800,8,IF(Q109&gt;=600,6,IF(Q109&gt;=400,4,IF(Q109&gt;=200,2,0)))))</f>
        <v>0</v>
      </c>
      <c r="R497" s="17">
        <f>IF(R109&gt;=5000,5,IF(R109&gt;=3000,4,IF(R109&gt;=2000,3,IF(R109&gt;=1000,2,IF(R109&gt;=500,1,0)))))</f>
        <v>0</v>
      </c>
      <c r="S497" s="17">
        <f>IF(S109&gt;=4000,5,IF(S109&gt;=2500,4,IF(S109&gt;=1000,3,IF(S109&gt;=500,2,IF(S109&gt;=300,1,0)))))</f>
        <v>0</v>
      </c>
      <c r="T497" s="17">
        <f>IF(T109&gt;=15,15,IF(T109&gt;=12,12,IF(T109&gt;=9,9,IF(T109&gt;=6,6,IF(T109&gt;=1,3,0)))))</f>
        <v>0</v>
      </c>
      <c r="U497" s="17">
        <f>IF(U109&gt;=50,15,IF(U109&gt;=20,10,IF(U109&gt;=1,5,0)))</f>
        <v>0</v>
      </c>
      <c r="V497" s="17">
        <f>IF(V109&gt;=3,15,IF(V109&gt;=2,10,IF(V109&gt;=1,5,0)))</f>
        <v>0</v>
      </c>
      <c r="W497" s="17">
        <f>IF(W109&gt;=25,10,IF(W109&gt;=20,8,IF(W109&gt;=16,6,IF(W109&gt;=11,4,IF(W109&gt;=6,2,IF(W109&gt;=1,1,0))))))</f>
        <v>0</v>
      </c>
      <c r="X497" s="17">
        <f>IF(X109="구성",15,0)</f>
        <v>0</v>
      </c>
      <c r="Y497" s="17">
        <f>IF(Y109&gt;=4,10,IF(Y109=3,8,IF(Y109=2,6,IF(Y109=1,4,0))))</f>
        <v>0</v>
      </c>
      <c r="Z497" s="35">
        <f>Z109</f>
        <v>0</v>
      </c>
      <c r="AA497" s="35">
        <f>AA109</f>
        <v>0</v>
      </c>
      <c r="AB497" s="35">
        <f>AB109</f>
        <v>0</v>
      </c>
      <c r="AC497" s="35">
        <f>AC109</f>
        <v>0</v>
      </c>
      <c r="AD497" s="35">
        <f>AD109</f>
        <v>0</v>
      </c>
      <c r="AE497" s="18">
        <f t="shared" si="4"/>
        <v>0</v>
      </c>
    </row>
    <row r="498" spans="1:31" x14ac:dyDescent="0.3">
      <c r="A498" s="217">
        <f>A110</f>
        <v>105</v>
      </c>
      <c r="B498" s="16">
        <f>B110</f>
        <v>0</v>
      </c>
      <c r="C498" s="198">
        <f>C110</f>
        <v>0</v>
      </c>
      <c r="D498" s="16">
        <f>D110</f>
        <v>0</v>
      </c>
      <c r="E498" s="16">
        <f t="shared" si="3"/>
        <v>0</v>
      </c>
      <c r="F498" s="17">
        <f>IF(F110="후원(일시22건 또는 정기8건)또는 자원봉사(8명)",10,IF(F110="후원(일시13건 또는 정기5건)또는 자원봉사(7명)",8,IF(F110="후원(일시7건 또는 정기3건)또는 자원봉사(4명)",6,IF(F110="후원(일시4건 또는 정기2건)또는 자원봉사(2명)",4,IF(F110="후원(일시1건 또는 정기1건)또는 자원봉사(1명)",2,0)))))</f>
        <v>0</v>
      </c>
      <c r="G498" s="17">
        <f>IF(G110="게시",5,0)</f>
        <v>0</v>
      </c>
      <c r="H498" s="17">
        <f>IF(H110&gt;=6,20,IF(H110=5,15,IF(H110=4,10,IF(H110=3,5,0))))</f>
        <v>0</v>
      </c>
      <c r="I498" s="17">
        <f>IF(I110&gt;=30,20,IF(I110&gt;=22,15,IF(I110&gt;=15,10,IF(I110&gt;=8,5,0))))</f>
        <v>0</v>
      </c>
      <c r="J498" s="17">
        <f>IF(J110&gt;=500,10,IF(J110&gt;=300,8,IF(J110&gt;=200,6,IF(J110&gt;=100,4,IF(J110&gt;=1,2,IF(J110=0,0))))))</f>
        <v>0</v>
      </c>
      <c r="K498" s="17">
        <f>IF(K110&gt;=40,15,IF(K110&gt;=25,12,IF(K110&gt;=15,9,IF(K110&gt;=8,6,0))))</f>
        <v>0</v>
      </c>
      <c r="L498" s="17">
        <f>IF(L110="설치",5,0)</f>
        <v>0</v>
      </c>
      <c r="M498" s="17">
        <f>IF(M110="가능",5,0)</f>
        <v>0</v>
      </c>
      <c r="N498" s="17">
        <f>IF(N110="사용",5,0)</f>
        <v>0</v>
      </c>
      <c r="O498" s="17">
        <f>IF(O110&gt;=550,10,IF(O110&gt;=400,8,IF(O110&gt;=300,6,IF(O110&gt;=200,4,IF(O110&gt;=50,2,0)))))</f>
        <v>0</v>
      </c>
      <c r="P498" s="17">
        <f>IF(P110&gt;=5000,10,IF(P110&gt;=3000,8,IF(P110&gt;=2000,6,IF(P110&gt;=1000,4,IF(P110&gt;=500,2,0)))))</f>
        <v>0</v>
      </c>
      <c r="Q498" s="17">
        <f>IF(Q110&gt;=1000,10,IF(Q110&gt;=800,8,IF(Q110&gt;=600,6,IF(Q110&gt;=400,4,IF(Q110&gt;=200,2,0)))))</f>
        <v>0</v>
      </c>
      <c r="R498" s="17">
        <f>IF(R110&gt;=5000,5,IF(R110&gt;=3000,4,IF(R110&gt;=2000,3,IF(R110&gt;=1000,2,IF(R110&gt;=500,1,0)))))</f>
        <v>0</v>
      </c>
      <c r="S498" s="17">
        <f>IF(S110&gt;=4000,5,IF(S110&gt;=2500,4,IF(S110&gt;=1000,3,IF(S110&gt;=500,2,IF(S110&gt;=300,1,0)))))</f>
        <v>0</v>
      </c>
      <c r="T498" s="17">
        <f>IF(T110&gt;=15,15,IF(T110&gt;=12,12,IF(T110&gt;=9,9,IF(T110&gt;=6,6,IF(T110&gt;=1,3,0)))))</f>
        <v>0</v>
      </c>
      <c r="U498" s="17">
        <f>IF(U110&gt;=50,15,IF(U110&gt;=20,10,IF(U110&gt;=1,5,0)))</f>
        <v>0</v>
      </c>
      <c r="V498" s="17">
        <f>IF(V110&gt;=3,15,IF(V110&gt;=2,10,IF(V110&gt;=1,5,0)))</f>
        <v>0</v>
      </c>
      <c r="W498" s="17">
        <f>IF(W110&gt;=25,10,IF(W110&gt;=20,8,IF(W110&gt;=16,6,IF(W110&gt;=11,4,IF(W110&gt;=6,2,IF(W110&gt;=1,1,0))))))</f>
        <v>0</v>
      </c>
      <c r="X498" s="17">
        <f>IF(X110="구성",15,0)</f>
        <v>0</v>
      </c>
      <c r="Y498" s="17">
        <f>IF(Y110&gt;=4,10,IF(Y110=3,8,IF(Y110=2,6,IF(Y110=1,4,0))))</f>
        <v>0</v>
      </c>
      <c r="Z498" s="35">
        <f>Z110</f>
        <v>0</v>
      </c>
      <c r="AA498" s="35">
        <f>AA110</f>
        <v>0</v>
      </c>
      <c r="AB498" s="35">
        <f>AB110</f>
        <v>0</v>
      </c>
      <c r="AC498" s="35">
        <f>AC110</f>
        <v>0</v>
      </c>
      <c r="AD498" s="35">
        <f>AD110</f>
        <v>0</v>
      </c>
      <c r="AE498" s="18">
        <f t="shared" si="4"/>
        <v>0</v>
      </c>
    </row>
    <row r="499" spans="1:31" x14ac:dyDescent="0.3">
      <c r="A499" s="217">
        <f>A111</f>
        <v>106</v>
      </c>
      <c r="B499" s="16">
        <f>B111</f>
        <v>0</v>
      </c>
      <c r="C499" s="198">
        <f>C111</f>
        <v>0</v>
      </c>
      <c r="D499" s="16">
        <f>D111</f>
        <v>0</v>
      </c>
      <c r="E499" s="16">
        <f t="shared" si="3"/>
        <v>0</v>
      </c>
      <c r="F499" s="17">
        <f>IF(F111="후원(일시22건 또는 정기8건)또는 자원봉사(8명)",10,IF(F111="후원(일시13건 또는 정기5건)또는 자원봉사(7명)",8,IF(F111="후원(일시7건 또는 정기3건)또는 자원봉사(4명)",6,IF(F111="후원(일시4건 또는 정기2건)또는 자원봉사(2명)",4,IF(F111="후원(일시1건 또는 정기1건)또는 자원봉사(1명)",2,0)))))</f>
        <v>0</v>
      </c>
      <c r="G499" s="17">
        <f>IF(G111="게시",5,0)</f>
        <v>0</v>
      </c>
      <c r="H499" s="17">
        <f>IF(H111&gt;=6,20,IF(H111=5,15,IF(H111=4,10,IF(H111=3,5,0))))</f>
        <v>0</v>
      </c>
      <c r="I499" s="17">
        <f>IF(I111&gt;=30,20,IF(I111&gt;=22,15,IF(I111&gt;=15,10,IF(I111&gt;=8,5,0))))</f>
        <v>0</v>
      </c>
      <c r="J499" s="17">
        <f>IF(J111&gt;=500,10,IF(J111&gt;=300,8,IF(J111&gt;=200,6,IF(J111&gt;=100,4,IF(J111&gt;=1,2,IF(J111=0,0))))))</f>
        <v>0</v>
      </c>
      <c r="K499" s="17">
        <f>IF(K111&gt;=40,15,IF(K111&gt;=25,12,IF(K111&gt;=15,9,IF(K111&gt;=8,6,0))))</f>
        <v>0</v>
      </c>
      <c r="L499" s="17">
        <f>IF(L111="설치",5,0)</f>
        <v>0</v>
      </c>
      <c r="M499" s="17">
        <f>IF(M111="가능",5,0)</f>
        <v>0</v>
      </c>
      <c r="N499" s="17">
        <f>IF(N111="사용",5,0)</f>
        <v>0</v>
      </c>
      <c r="O499" s="17">
        <f>IF(O111&gt;=550,10,IF(O111&gt;=400,8,IF(O111&gt;=300,6,IF(O111&gt;=200,4,IF(O111&gt;=50,2,0)))))</f>
        <v>0</v>
      </c>
      <c r="P499" s="17">
        <f>IF(P111&gt;=5000,10,IF(P111&gt;=3000,8,IF(P111&gt;=2000,6,IF(P111&gt;=1000,4,IF(P111&gt;=500,2,0)))))</f>
        <v>0</v>
      </c>
      <c r="Q499" s="17">
        <f>IF(Q111&gt;=1000,10,IF(Q111&gt;=800,8,IF(Q111&gt;=600,6,IF(Q111&gt;=400,4,IF(Q111&gt;=200,2,0)))))</f>
        <v>0</v>
      </c>
      <c r="R499" s="17">
        <f>IF(R111&gt;=5000,5,IF(R111&gt;=3000,4,IF(R111&gt;=2000,3,IF(R111&gt;=1000,2,IF(R111&gt;=500,1,0)))))</f>
        <v>0</v>
      </c>
      <c r="S499" s="17">
        <f>IF(S111&gt;=4000,5,IF(S111&gt;=2500,4,IF(S111&gt;=1000,3,IF(S111&gt;=500,2,IF(S111&gt;=300,1,0)))))</f>
        <v>0</v>
      </c>
      <c r="T499" s="17">
        <f>IF(T111&gt;=15,15,IF(T111&gt;=12,12,IF(T111&gt;=9,9,IF(T111&gt;=6,6,IF(T111&gt;=1,3,0)))))</f>
        <v>0</v>
      </c>
      <c r="U499" s="17">
        <f>IF(U111&gt;=50,15,IF(U111&gt;=20,10,IF(U111&gt;=1,5,0)))</f>
        <v>0</v>
      </c>
      <c r="V499" s="17">
        <f>IF(V111&gt;=3,15,IF(V111&gt;=2,10,IF(V111&gt;=1,5,0)))</f>
        <v>0</v>
      </c>
      <c r="W499" s="17">
        <f>IF(W111&gt;=25,10,IF(W111&gt;=20,8,IF(W111&gt;=16,6,IF(W111&gt;=11,4,IF(W111&gt;=6,2,IF(W111&gt;=1,1,0))))))</f>
        <v>0</v>
      </c>
      <c r="X499" s="17">
        <f>IF(X111="구성",15,0)</f>
        <v>0</v>
      </c>
      <c r="Y499" s="17">
        <f>IF(Y111&gt;=4,10,IF(Y111=3,8,IF(Y111=2,6,IF(Y111=1,4,0))))</f>
        <v>0</v>
      </c>
      <c r="Z499" s="35">
        <f>Z111</f>
        <v>0</v>
      </c>
      <c r="AA499" s="35">
        <f>AA111</f>
        <v>0</v>
      </c>
      <c r="AB499" s="35">
        <f>AB111</f>
        <v>0</v>
      </c>
      <c r="AC499" s="35">
        <f>AC111</f>
        <v>0</v>
      </c>
      <c r="AD499" s="35">
        <f>AD111</f>
        <v>0</v>
      </c>
      <c r="AE499" s="18">
        <f t="shared" si="4"/>
        <v>0</v>
      </c>
    </row>
    <row r="500" spans="1:31" x14ac:dyDescent="0.3">
      <c r="A500" s="217">
        <f>A112</f>
        <v>107</v>
      </c>
      <c r="B500" s="16">
        <f>B112</f>
        <v>0</v>
      </c>
      <c r="C500" s="198">
        <f>C112</f>
        <v>0</v>
      </c>
      <c r="D500" s="16">
        <f>D112</f>
        <v>0</v>
      </c>
      <c r="E500" s="16">
        <f t="shared" si="3"/>
        <v>0</v>
      </c>
      <c r="F500" s="17">
        <f>IF(F112="후원(일시22건 또는 정기8건)또는 자원봉사(8명)",10,IF(F112="후원(일시13건 또는 정기5건)또는 자원봉사(7명)",8,IF(F112="후원(일시7건 또는 정기3건)또는 자원봉사(4명)",6,IF(F112="후원(일시4건 또는 정기2건)또는 자원봉사(2명)",4,IF(F112="후원(일시1건 또는 정기1건)또는 자원봉사(1명)",2,0)))))</f>
        <v>0</v>
      </c>
      <c r="G500" s="17">
        <f>IF(G112="게시",5,0)</f>
        <v>0</v>
      </c>
      <c r="H500" s="17">
        <f>IF(H112&gt;=6,20,IF(H112=5,15,IF(H112=4,10,IF(H112=3,5,0))))</f>
        <v>0</v>
      </c>
      <c r="I500" s="17">
        <f>IF(I112&gt;=30,20,IF(I112&gt;=22,15,IF(I112&gt;=15,10,IF(I112&gt;=8,5,0))))</f>
        <v>0</v>
      </c>
      <c r="J500" s="17">
        <f>IF(J112&gt;=500,10,IF(J112&gt;=300,8,IF(J112&gt;=200,6,IF(J112&gt;=100,4,IF(J112&gt;=1,2,IF(J112=0,0))))))</f>
        <v>0</v>
      </c>
      <c r="K500" s="17">
        <f>IF(K112&gt;=40,15,IF(K112&gt;=25,12,IF(K112&gt;=15,9,IF(K112&gt;=8,6,0))))</f>
        <v>0</v>
      </c>
      <c r="L500" s="17">
        <f>IF(L112="설치",5,0)</f>
        <v>0</v>
      </c>
      <c r="M500" s="17">
        <f>IF(M112="가능",5,0)</f>
        <v>0</v>
      </c>
      <c r="N500" s="17">
        <f>IF(N112="사용",5,0)</f>
        <v>0</v>
      </c>
      <c r="O500" s="17">
        <f>IF(O112&gt;=550,10,IF(O112&gt;=400,8,IF(O112&gt;=300,6,IF(O112&gt;=200,4,IF(O112&gt;=50,2,0)))))</f>
        <v>0</v>
      </c>
      <c r="P500" s="17">
        <f>IF(P112&gt;=5000,10,IF(P112&gt;=3000,8,IF(P112&gt;=2000,6,IF(P112&gt;=1000,4,IF(P112&gt;=500,2,0)))))</f>
        <v>0</v>
      </c>
      <c r="Q500" s="17">
        <f>IF(Q112&gt;=1000,10,IF(Q112&gt;=800,8,IF(Q112&gt;=600,6,IF(Q112&gt;=400,4,IF(Q112&gt;=200,2,0)))))</f>
        <v>0</v>
      </c>
      <c r="R500" s="17">
        <f>IF(R112&gt;=5000,5,IF(R112&gt;=3000,4,IF(R112&gt;=2000,3,IF(R112&gt;=1000,2,IF(R112&gt;=500,1,0)))))</f>
        <v>0</v>
      </c>
      <c r="S500" s="17">
        <f>IF(S112&gt;=4000,5,IF(S112&gt;=2500,4,IF(S112&gt;=1000,3,IF(S112&gt;=500,2,IF(S112&gt;=300,1,0)))))</f>
        <v>0</v>
      </c>
      <c r="T500" s="17">
        <f>IF(T112&gt;=15,15,IF(T112&gt;=12,12,IF(T112&gt;=9,9,IF(T112&gt;=6,6,IF(T112&gt;=1,3,0)))))</f>
        <v>0</v>
      </c>
      <c r="U500" s="17">
        <f>IF(U112&gt;=50,15,IF(U112&gt;=20,10,IF(U112&gt;=1,5,0)))</f>
        <v>0</v>
      </c>
      <c r="V500" s="17">
        <f>IF(V112&gt;=3,15,IF(V112&gt;=2,10,IF(V112&gt;=1,5,0)))</f>
        <v>0</v>
      </c>
      <c r="W500" s="17">
        <f>IF(W112&gt;=25,10,IF(W112&gt;=20,8,IF(W112&gt;=16,6,IF(W112&gt;=11,4,IF(W112&gt;=6,2,IF(W112&gt;=1,1,0))))))</f>
        <v>0</v>
      </c>
      <c r="X500" s="17">
        <f>IF(X112="구성",15,0)</f>
        <v>0</v>
      </c>
      <c r="Y500" s="17">
        <f>IF(Y112&gt;=4,10,IF(Y112=3,8,IF(Y112=2,6,IF(Y112=1,4,0))))</f>
        <v>0</v>
      </c>
      <c r="Z500" s="35">
        <f>Z112</f>
        <v>0</v>
      </c>
      <c r="AA500" s="35">
        <f>AA112</f>
        <v>0</v>
      </c>
      <c r="AB500" s="35">
        <f>AB112</f>
        <v>0</v>
      </c>
      <c r="AC500" s="35">
        <f>AC112</f>
        <v>0</v>
      </c>
      <c r="AD500" s="35">
        <f>AD112</f>
        <v>0</v>
      </c>
      <c r="AE500" s="18">
        <f t="shared" si="4"/>
        <v>0</v>
      </c>
    </row>
    <row r="501" spans="1:31" x14ac:dyDescent="0.3">
      <c r="A501" s="217">
        <f>A113</f>
        <v>108</v>
      </c>
      <c r="B501" s="16">
        <f>B113</f>
        <v>0</v>
      </c>
      <c r="C501" s="198">
        <f>C113</f>
        <v>0</v>
      </c>
      <c r="D501" s="16">
        <f>D113</f>
        <v>0</v>
      </c>
      <c r="E501" s="16">
        <f t="shared" si="3"/>
        <v>0</v>
      </c>
      <c r="F501" s="17">
        <f>IF(F113="후원(일시22건 또는 정기8건)또는 자원봉사(8명)",10,IF(F113="후원(일시13건 또는 정기5건)또는 자원봉사(7명)",8,IF(F113="후원(일시7건 또는 정기3건)또는 자원봉사(4명)",6,IF(F113="후원(일시4건 또는 정기2건)또는 자원봉사(2명)",4,IF(F113="후원(일시1건 또는 정기1건)또는 자원봉사(1명)",2,0)))))</f>
        <v>0</v>
      </c>
      <c r="G501" s="17">
        <f>IF(G113="게시",5,0)</f>
        <v>0</v>
      </c>
      <c r="H501" s="17">
        <f>IF(H113&gt;=6,20,IF(H113=5,15,IF(H113=4,10,IF(H113=3,5,0))))</f>
        <v>0</v>
      </c>
      <c r="I501" s="17">
        <f>IF(I113&gt;=30,20,IF(I113&gt;=22,15,IF(I113&gt;=15,10,IF(I113&gt;=8,5,0))))</f>
        <v>0</v>
      </c>
      <c r="J501" s="17">
        <f>IF(J113&gt;=500,10,IF(J113&gt;=300,8,IF(J113&gt;=200,6,IF(J113&gt;=100,4,IF(J113&gt;=1,2,IF(J113=0,0))))))</f>
        <v>0</v>
      </c>
      <c r="K501" s="17">
        <f>IF(K113&gt;=40,15,IF(K113&gt;=25,12,IF(K113&gt;=15,9,IF(K113&gt;=8,6,0))))</f>
        <v>0</v>
      </c>
      <c r="L501" s="17">
        <f>IF(L113="설치",5,0)</f>
        <v>0</v>
      </c>
      <c r="M501" s="17">
        <f>IF(M113="가능",5,0)</f>
        <v>0</v>
      </c>
      <c r="N501" s="17">
        <f>IF(N113="사용",5,0)</f>
        <v>0</v>
      </c>
      <c r="O501" s="17">
        <f>IF(O113&gt;=550,10,IF(O113&gt;=400,8,IF(O113&gt;=300,6,IF(O113&gt;=200,4,IF(O113&gt;=50,2,0)))))</f>
        <v>0</v>
      </c>
      <c r="P501" s="17">
        <f>IF(P113&gt;=5000,10,IF(P113&gt;=3000,8,IF(P113&gt;=2000,6,IF(P113&gt;=1000,4,IF(P113&gt;=500,2,0)))))</f>
        <v>0</v>
      </c>
      <c r="Q501" s="17">
        <f>IF(Q113&gt;=1000,10,IF(Q113&gt;=800,8,IF(Q113&gt;=600,6,IF(Q113&gt;=400,4,IF(Q113&gt;=200,2,0)))))</f>
        <v>0</v>
      </c>
      <c r="R501" s="17">
        <f>IF(R113&gt;=5000,5,IF(R113&gt;=3000,4,IF(R113&gt;=2000,3,IF(R113&gt;=1000,2,IF(R113&gt;=500,1,0)))))</f>
        <v>0</v>
      </c>
      <c r="S501" s="17">
        <f>IF(S113&gt;=4000,5,IF(S113&gt;=2500,4,IF(S113&gt;=1000,3,IF(S113&gt;=500,2,IF(S113&gt;=300,1,0)))))</f>
        <v>0</v>
      </c>
      <c r="T501" s="17">
        <f>IF(T113&gt;=15,15,IF(T113&gt;=12,12,IF(T113&gt;=9,9,IF(T113&gt;=6,6,IF(T113&gt;=1,3,0)))))</f>
        <v>0</v>
      </c>
      <c r="U501" s="17">
        <f>IF(U113&gt;=50,15,IF(U113&gt;=20,10,IF(U113&gt;=1,5,0)))</f>
        <v>0</v>
      </c>
      <c r="V501" s="17">
        <f>IF(V113&gt;=3,15,IF(V113&gt;=2,10,IF(V113&gt;=1,5,0)))</f>
        <v>0</v>
      </c>
      <c r="W501" s="17">
        <f>IF(W113&gt;=25,10,IF(W113&gt;=20,8,IF(W113&gt;=16,6,IF(W113&gt;=11,4,IF(W113&gt;=6,2,IF(W113&gt;=1,1,0))))))</f>
        <v>0</v>
      </c>
      <c r="X501" s="17">
        <f>IF(X113="구성",15,0)</f>
        <v>0</v>
      </c>
      <c r="Y501" s="17">
        <f>IF(Y113&gt;=4,10,IF(Y113=3,8,IF(Y113=2,6,IF(Y113=1,4,0))))</f>
        <v>0</v>
      </c>
      <c r="Z501" s="35">
        <f>Z113</f>
        <v>0</v>
      </c>
      <c r="AA501" s="35">
        <f>AA113</f>
        <v>0</v>
      </c>
      <c r="AB501" s="35">
        <f>AB113</f>
        <v>0</v>
      </c>
      <c r="AC501" s="35">
        <f>AC113</f>
        <v>0</v>
      </c>
      <c r="AD501" s="35">
        <f>AD113</f>
        <v>0</v>
      </c>
      <c r="AE501" s="18">
        <f t="shared" si="4"/>
        <v>0</v>
      </c>
    </row>
    <row r="502" spans="1:31" x14ac:dyDescent="0.3">
      <c r="A502" s="217">
        <f>A114</f>
        <v>109</v>
      </c>
      <c r="B502" s="16">
        <f>B114</f>
        <v>0</v>
      </c>
      <c r="C502" s="198">
        <f>C114</f>
        <v>0</v>
      </c>
      <c r="D502" s="16">
        <f>D114</f>
        <v>0</v>
      </c>
      <c r="E502" s="16">
        <f t="shared" si="3"/>
        <v>0</v>
      </c>
      <c r="F502" s="17">
        <f>IF(F114="후원(일시22건 또는 정기8건)또는 자원봉사(8명)",10,IF(F114="후원(일시13건 또는 정기5건)또는 자원봉사(7명)",8,IF(F114="후원(일시7건 또는 정기3건)또는 자원봉사(4명)",6,IF(F114="후원(일시4건 또는 정기2건)또는 자원봉사(2명)",4,IF(F114="후원(일시1건 또는 정기1건)또는 자원봉사(1명)",2,0)))))</f>
        <v>0</v>
      </c>
      <c r="G502" s="17">
        <f>IF(G114="게시",5,0)</f>
        <v>0</v>
      </c>
      <c r="H502" s="17">
        <f>IF(H114&gt;=6,20,IF(H114=5,15,IF(H114=4,10,IF(H114=3,5,0))))</f>
        <v>0</v>
      </c>
      <c r="I502" s="17">
        <f>IF(I114&gt;=30,20,IF(I114&gt;=22,15,IF(I114&gt;=15,10,IF(I114&gt;=8,5,0))))</f>
        <v>0</v>
      </c>
      <c r="J502" s="17">
        <f>IF(J114&gt;=500,10,IF(J114&gt;=300,8,IF(J114&gt;=200,6,IF(J114&gt;=100,4,IF(J114&gt;=1,2,IF(J114=0,0))))))</f>
        <v>0</v>
      </c>
      <c r="K502" s="17">
        <f>IF(K114&gt;=40,15,IF(K114&gt;=25,12,IF(K114&gt;=15,9,IF(K114&gt;=8,6,0))))</f>
        <v>0</v>
      </c>
      <c r="L502" s="17">
        <f>IF(L114="설치",5,0)</f>
        <v>0</v>
      </c>
      <c r="M502" s="17">
        <f>IF(M114="가능",5,0)</f>
        <v>0</v>
      </c>
      <c r="N502" s="17">
        <f>IF(N114="사용",5,0)</f>
        <v>0</v>
      </c>
      <c r="O502" s="17">
        <f>IF(O114&gt;=550,10,IF(O114&gt;=400,8,IF(O114&gt;=300,6,IF(O114&gt;=200,4,IF(O114&gt;=50,2,0)))))</f>
        <v>0</v>
      </c>
      <c r="P502" s="17">
        <f>IF(P114&gt;=5000,10,IF(P114&gt;=3000,8,IF(P114&gt;=2000,6,IF(P114&gt;=1000,4,IF(P114&gt;=500,2,0)))))</f>
        <v>0</v>
      </c>
      <c r="Q502" s="17">
        <f>IF(Q114&gt;=1000,10,IF(Q114&gt;=800,8,IF(Q114&gt;=600,6,IF(Q114&gt;=400,4,IF(Q114&gt;=200,2,0)))))</f>
        <v>0</v>
      </c>
      <c r="R502" s="17">
        <f>IF(R114&gt;=5000,5,IF(R114&gt;=3000,4,IF(R114&gt;=2000,3,IF(R114&gt;=1000,2,IF(R114&gt;=500,1,0)))))</f>
        <v>0</v>
      </c>
      <c r="S502" s="17">
        <f>IF(S114&gt;=4000,5,IF(S114&gt;=2500,4,IF(S114&gt;=1000,3,IF(S114&gt;=500,2,IF(S114&gt;=300,1,0)))))</f>
        <v>0</v>
      </c>
      <c r="T502" s="17">
        <f>IF(T114&gt;=15,15,IF(T114&gt;=12,12,IF(T114&gt;=9,9,IF(T114&gt;=6,6,IF(T114&gt;=1,3,0)))))</f>
        <v>0</v>
      </c>
      <c r="U502" s="17">
        <f>IF(U114&gt;=50,15,IF(U114&gt;=20,10,IF(U114&gt;=1,5,0)))</f>
        <v>0</v>
      </c>
      <c r="V502" s="17">
        <f>IF(V114&gt;=3,15,IF(V114&gt;=2,10,IF(V114&gt;=1,5,0)))</f>
        <v>0</v>
      </c>
      <c r="W502" s="17">
        <f>IF(W114&gt;=25,10,IF(W114&gt;=20,8,IF(W114&gt;=16,6,IF(W114&gt;=11,4,IF(W114&gt;=6,2,IF(W114&gt;=1,1,0))))))</f>
        <v>0</v>
      </c>
      <c r="X502" s="17">
        <f>IF(X114="구성",15,0)</f>
        <v>0</v>
      </c>
      <c r="Y502" s="17">
        <f>IF(Y114&gt;=4,10,IF(Y114=3,8,IF(Y114=2,6,IF(Y114=1,4,0))))</f>
        <v>0</v>
      </c>
      <c r="Z502" s="35">
        <f>Z114</f>
        <v>0</v>
      </c>
      <c r="AA502" s="35">
        <f>AA114</f>
        <v>0</v>
      </c>
      <c r="AB502" s="35">
        <f>AB114</f>
        <v>0</v>
      </c>
      <c r="AC502" s="35">
        <f>AC114</f>
        <v>0</v>
      </c>
      <c r="AD502" s="35">
        <f>AD114</f>
        <v>0</v>
      </c>
      <c r="AE502" s="18">
        <f t="shared" si="4"/>
        <v>0</v>
      </c>
    </row>
    <row r="503" spans="1:31" x14ac:dyDescent="0.3">
      <c r="A503" s="217">
        <f>A115</f>
        <v>110</v>
      </c>
      <c r="B503" s="16">
        <f>B115</f>
        <v>0</v>
      </c>
      <c r="C503" s="198">
        <f>C115</f>
        <v>0</v>
      </c>
      <c r="D503" s="16">
        <f>D115</f>
        <v>0</v>
      </c>
      <c r="E503" s="16">
        <f t="shared" si="3"/>
        <v>0</v>
      </c>
      <c r="F503" s="17">
        <f>IF(F115="후원(일시22건 또는 정기8건)또는 자원봉사(8명)",10,IF(F115="후원(일시13건 또는 정기5건)또는 자원봉사(7명)",8,IF(F115="후원(일시7건 또는 정기3건)또는 자원봉사(4명)",6,IF(F115="후원(일시4건 또는 정기2건)또는 자원봉사(2명)",4,IF(F115="후원(일시1건 또는 정기1건)또는 자원봉사(1명)",2,0)))))</f>
        <v>0</v>
      </c>
      <c r="G503" s="17">
        <f>IF(G115="게시",5,0)</f>
        <v>0</v>
      </c>
      <c r="H503" s="17">
        <f>IF(H115&gt;=6,20,IF(H115=5,15,IF(H115=4,10,IF(H115=3,5,0))))</f>
        <v>0</v>
      </c>
      <c r="I503" s="17">
        <f>IF(I115&gt;=30,20,IF(I115&gt;=22,15,IF(I115&gt;=15,10,IF(I115&gt;=8,5,0))))</f>
        <v>0</v>
      </c>
      <c r="J503" s="17">
        <f>IF(J115&gt;=500,10,IF(J115&gt;=300,8,IF(J115&gt;=200,6,IF(J115&gt;=100,4,IF(J115&gt;=1,2,IF(J115=0,0))))))</f>
        <v>0</v>
      </c>
      <c r="K503" s="17">
        <f>IF(K115&gt;=40,15,IF(K115&gt;=25,12,IF(K115&gt;=15,9,IF(K115&gt;=8,6,0))))</f>
        <v>0</v>
      </c>
      <c r="L503" s="17">
        <f>IF(L115="설치",5,0)</f>
        <v>0</v>
      </c>
      <c r="M503" s="17">
        <f>IF(M115="가능",5,0)</f>
        <v>0</v>
      </c>
      <c r="N503" s="17">
        <f>IF(N115="사용",5,0)</f>
        <v>0</v>
      </c>
      <c r="O503" s="17">
        <f>IF(O115&gt;=550,10,IF(O115&gt;=400,8,IF(O115&gt;=300,6,IF(O115&gt;=200,4,IF(O115&gt;=50,2,0)))))</f>
        <v>0</v>
      </c>
      <c r="P503" s="17">
        <f>IF(P115&gt;=5000,10,IF(P115&gt;=3000,8,IF(P115&gt;=2000,6,IF(P115&gt;=1000,4,IF(P115&gt;=500,2,0)))))</f>
        <v>0</v>
      </c>
      <c r="Q503" s="17">
        <f>IF(Q115&gt;=1000,10,IF(Q115&gt;=800,8,IF(Q115&gt;=600,6,IF(Q115&gt;=400,4,IF(Q115&gt;=200,2,0)))))</f>
        <v>0</v>
      </c>
      <c r="R503" s="17">
        <f>IF(R115&gt;=5000,5,IF(R115&gt;=3000,4,IF(R115&gt;=2000,3,IF(R115&gt;=1000,2,IF(R115&gt;=500,1,0)))))</f>
        <v>0</v>
      </c>
      <c r="S503" s="17">
        <f>IF(S115&gt;=4000,5,IF(S115&gt;=2500,4,IF(S115&gt;=1000,3,IF(S115&gt;=500,2,IF(S115&gt;=300,1,0)))))</f>
        <v>0</v>
      </c>
      <c r="T503" s="17">
        <f>IF(T115&gt;=15,15,IF(T115&gt;=12,12,IF(T115&gt;=9,9,IF(T115&gt;=6,6,IF(T115&gt;=1,3,0)))))</f>
        <v>0</v>
      </c>
      <c r="U503" s="17">
        <f>IF(U115&gt;=50,15,IF(U115&gt;=20,10,IF(U115&gt;=1,5,0)))</f>
        <v>0</v>
      </c>
      <c r="V503" s="17">
        <f>IF(V115&gt;=3,15,IF(V115&gt;=2,10,IF(V115&gt;=1,5,0)))</f>
        <v>0</v>
      </c>
      <c r="W503" s="17">
        <f>IF(W115&gt;=25,10,IF(W115&gt;=20,8,IF(W115&gt;=16,6,IF(W115&gt;=11,4,IF(W115&gt;=6,2,IF(W115&gt;=1,1,0))))))</f>
        <v>0</v>
      </c>
      <c r="X503" s="17">
        <f>IF(X115="구성",15,0)</f>
        <v>0</v>
      </c>
      <c r="Y503" s="17">
        <f>IF(Y115&gt;=4,10,IF(Y115=3,8,IF(Y115=2,6,IF(Y115=1,4,0))))</f>
        <v>0</v>
      </c>
      <c r="Z503" s="35">
        <f>Z115</f>
        <v>0</v>
      </c>
      <c r="AA503" s="35">
        <f>AA115</f>
        <v>0</v>
      </c>
      <c r="AB503" s="35">
        <f>AB115</f>
        <v>0</v>
      </c>
      <c r="AC503" s="35">
        <f>AC115</f>
        <v>0</v>
      </c>
      <c r="AD503" s="35">
        <f>AD115</f>
        <v>0</v>
      </c>
      <c r="AE503" s="18">
        <f t="shared" si="4"/>
        <v>0</v>
      </c>
    </row>
    <row r="504" spans="1:31" x14ac:dyDescent="0.3">
      <c r="A504" s="217">
        <f>A116</f>
        <v>111</v>
      </c>
      <c r="B504" s="16">
        <f>B116</f>
        <v>0</v>
      </c>
      <c r="C504" s="198">
        <f>C116</f>
        <v>0</v>
      </c>
      <c r="D504" s="16">
        <f>D116</f>
        <v>0</v>
      </c>
      <c r="E504" s="16">
        <f t="shared" si="3"/>
        <v>0</v>
      </c>
      <c r="F504" s="17">
        <f>IF(F116="후원(일시22건 또는 정기8건)또는 자원봉사(8명)",10,IF(F116="후원(일시13건 또는 정기5건)또는 자원봉사(7명)",8,IF(F116="후원(일시7건 또는 정기3건)또는 자원봉사(4명)",6,IF(F116="후원(일시4건 또는 정기2건)또는 자원봉사(2명)",4,IF(F116="후원(일시1건 또는 정기1건)또는 자원봉사(1명)",2,0)))))</f>
        <v>0</v>
      </c>
      <c r="G504" s="17">
        <f>IF(G116="게시",5,0)</f>
        <v>0</v>
      </c>
      <c r="H504" s="17">
        <f>IF(H116&gt;=6,20,IF(H116=5,15,IF(H116=4,10,IF(H116=3,5,0))))</f>
        <v>0</v>
      </c>
      <c r="I504" s="17">
        <f>IF(I116&gt;=30,20,IF(I116&gt;=22,15,IF(I116&gt;=15,10,IF(I116&gt;=8,5,0))))</f>
        <v>0</v>
      </c>
      <c r="J504" s="17">
        <f>IF(J116&gt;=500,10,IF(J116&gt;=300,8,IF(J116&gt;=200,6,IF(J116&gt;=100,4,IF(J116&gt;=1,2,IF(J116=0,0))))))</f>
        <v>0</v>
      </c>
      <c r="K504" s="17">
        <f>IF(K116&gt;=40,15,IF(K116&gt;=25,12,IF(K116&gt;=15,9,IF(K116&gt;=8,6,0))))</f>
        <v>0</v>
      </c>
      <c r="L504" s="17">
        <f>IF(L116="설치",5,0)</f>
        <v>0</v>
      </c>
      <c r="M504" s="17">
        <f>IF(M116="가능",5,0)</f>
        <v>0</v>
      </c>
      <c r="N504" s="17">
        <f>IF(N116="사용",5,0)</f>
        <v>0</v>
      </c>
      <c r="O504" s="17">
        <f>IF(O116&gt;=550,10,IF(O116&gt;=400,8,IF(O116&gt;=300,6,IF(O116&gt;=200,4,IF(O116&gt;=50,2,0)))))</f>
        <v>0</v>
      </c>
      <c r="P504" s="17">
        <f>IF(P116&gt;=5000,10,IF(P116&gt;=3000,8,IF(P116&gt;=2000,6,IF(P116&gt;=1000,4,IF(P116&gt;=500,2,0)))))</f>
        <v>0</v>
      </c>
      <c r="Q504" s="17">
        <f>IF(Q116&gt;=1000,10,IF(Q116&gt;=800,8,IF(Q116&gt;=600,6,IF(Q116&gt;=400,4,IF(Q116&gt;=200,2,0)))))</f>
        <v>0</v>
      </c>
      <c r="R504" s="17">
        <f>IF(R116&gt;=5000,5,IF(R116&gt;=3000,4,IF(R116&gt;=2000,3,IF(R116&gt;=1000,2,IF(R116&gt;=500,1,0)))))</f>
        <v>0</v>
      </c>
      <c r="S504" s="17">
        <f>IF(S116&gt;=4000,5,IF(S116&gt;=2500,4,IF(S116&gt;=1000,3,IF(S116&gt;=500,2,IF(S116&gt;=300,1,0)))))</f>
        <v>0</v>
      </c>
      <c r="T504" s="17">
        <f>IF(T116&gt;=15,15,IF(T116&gt;=12,12,IF(T116&gt;=9,9,IF(T116&gt;=6,6,IF(T116&gt;=1,3,0)))))</f>
        <v>0</v>
      </c>
      <c r="U504" s="17">
        <f>IF(U116&gt;=50,15,IF(U116&gt;=20,10,IF(U116&gt;=1,5,0)))</f>
        <v>0</v>
      </c>
      <c r="V504" s="17">
        <f>IF(V116&gt;=3,15,IF(V116&gt;=2,10,IF(V116&gt;=1,5,0)))</f>
        <v>0</v>
      </c>
      <c r="W504" s="17">
        <f>IF(W116&gt;=25,10,IF(W116&gt;=20,8,IF(W116&gt;=16,6,IF(W116&gt;=11,4,IF(W116&gt;=6,2,IF(W116&gt;=1,1,0))))))</f>
        <v>0</v>
      </c>
      <c r="X504" s="17">
        <f>IF(X116="구성",15,0)</f>
        <v>0</v>
      </c>
      <c r="Y504" s="17">
        <f>IF(Y116&gt;=4,10,IF(Y116=3,8,IF(Y116=2,6,IF(Y116=1,4,0))))</f>
        <v>0</v>
      </c>
      <c r="Z504" s="35">
        <f>Z116</f>
        <v>0</v>
      </c>
      <c r="AA504" s="35">
        <f>AA116</f>
        <v>0</v>
      </c>
      <c r="AB504" s="35">
        <f>AB116</f>
        <v>0</v>
      </c>
      <c r="AC504" s="35">
        <f>AC116</f>
        <v>0</v>
      </c>
      <c r="AD504" s="35">
        <f>AD116</f>
        <v>0</v>
      </c>
      <c r="AE504" s="18">
        <f t="shared" si="4"/>
        <v>0</v>
      </c>
    </row>
    <row r="505" spans="1:31" x14ac:dyDescent="0.3">
      <c r="A505" s="217">
        <f>A117</f>
        <v>112</v>
      </c>
      <c r="B505" s="16">
        <f>B117</f>
        <v>0</v>
      </c>
      <c r="C505" s="198">
        <f>C117</f>
        <v>0</v>
      </c>
      <c r="D505" s="16">
        <f>D117</f>
        <v>0</v>
      </c>
      <c r="E505" s="16">
        <f t="shared" si="3"/>
        <v>0</v>
      </c>
      <c r="F505" s="17">
        <f>IF(F117="후원(일시22건 또는 정기8건)또는 자원봉사(8명)",10,IF(F117="후원(일시13건 또는 정기5건)또는 자원봉사(7명)",8,IF(F117="후원(일시7건 또는 정기3건)또는 자원봉사(4명)",6,IF(F117="후원(일시4건 또는 정기2건)또는 자원봉사(2명)",4,IF(F117="후원(일시1건 또는 정기1건)또는 자원봉사(1명)",2,0)))))</f>
        <v>0</v>
      </c>
      <c r="G505" s="17">
        <f>IF(G117="게시",5,0)</f>
        <v>0</v>
      </c>
      <c r="H505" s="17">
        <f>IF(H117&gt;=6,20,IF(H117=5,15,IF(H117=4,10,IF(H117=3,5,0))))</f>
        <v>0</v>
      </c>
      <c r="I505" s="17">
        <f>IF(I117&gt;=30,20,IF(I117&gt;=22,15,IF(I117&gt;=15,10,IF(I117&gt;=8,5,0))))</f>
        <v>0</v>
      </c>
      <c r="J505" s="17">
        <f>IF(J117&gt;=500,10,IF(J117&gt;=300,8,IF(J117&gt;=200,6,IF(J117&gt;=100,4,IF(J117&gt;=1,2,IF(J117=0,0))))))</f>
        <v>0</v>
      </c>
      <c r="K505" s="17">
        <f>IF(K117&gt;=40,15,IF(K117&gt;=25,12,IF(K117&gt;=15,9,IF(K117&gt;=8,6,0))))</f>
        <v>0</v>
      </c>
      <c r="L505" s="17">
        <f>IF(L117="설치",5,0)</f>
        <v>0</v>
      </c>
      <c r="M505" s="17">
        <f>IF(M117="가능",5,0)</f>
        <v>0</v>
      </c>
      <c r="N505" s="17">
        <f>IF(N117="사용",5,0)</f>
        <v>0</v>
      </c>
      <c r="O505" s="17">
        <f>IF(O117&gt;=550,10,IF(O117&gt;=400,8,IF(O117&gt;=300,6,IF(O117&gt;=200,4,IF(O117&gt;=50,2,0)))))</f>
        <v>0</v>
      </c>
      <c r="P505" s="17">
        <f>IF(P117&gt;=5000,10,IF(P117&gt;=3000,8,IF(P117&gt;=2000,6,IF(P117&gt;=1000,4,IF(P117&gt;=500,2,0)))))</f>
        <v>0</v>
      </c>
      <c r="Q505" s="17">
        <f>IF(Q117&gt;=1000,10,IF(Q117&gt;=800,8,IF(Q117&gt;=600,6,IF(Q117&gt;=400,4,IF(Q117&gt;=200,2,0)))))</f>
        <v>0</v>
      </c>
      <c r="R505" s="17">
        <f>IF(R117&gt;=5000,5,IF(R117&gt;=3000,4,IF(R117&gt;=2000,3,IF(R117&gt;=1000,2,IF(R117&gt;=500,1,0)))))</f>
        <v>0</v>
      </c>
      <c r="S505" s="17">
        <f>IF(S117&gt;=4000,5,IF(S117&gt;=2500,4,IF(S117&gt;=1000,3,IF(S117&gt;=500,2,IF(S117&gt;=300,1,0)))))</f>
        <v>0</v>
      </c>
      <c r="T505" s="17">
        <f>IF(T117&gt;=15,15,IF(T117&gt;=12,12,IF(T117&gt;=9,9,IF(T117&gt;=6,6,IF(T117&gt;=1,3,0)))))</f>
        <v>0</v>
      </c>
      <c r="U505" s="17">
        <f>IF(U117&gt;=50,15,IF(U117&gt;=20,10,IF(U117&gt;=1,5,0)))</f>
        <v>0</v>
      </c>
      <c r="V505" s="17">
        <f>IF(V117&gt;=3,15,IF(V117&gt;=2,10,IF(V117&gt;=1,5,0)))</f>
        <v>0</v>
      </c>
      <c r="W505" s="17">
        <f>IF(W117&gt;=25,10,IF(W117&gt;=20,8,IF(W117&gt;=16,6,IF(W117&gt;=11,4,IF(W117&gt;=6,2,IF(W117&gt;=1,1,0))))))</f>
        <v>0</v>
      </c>
      <c r="X505" s="17">
        <f>IF(X117="구성",15,0)</f>
        <v>0</v>
      </c>
      <c r="Y505" s="17">
        <f>IF(Y117&gt;=4,10,IF(Y117=3,8,IF(Y117=2,6,IF(Y117=1,4,0))))</f>
        <v>0</v>
      </c>
      <c r="Z505" s="35">
        <f>Z117</f>
        <v>0</v>
      </c>
      <c r="AA505" s="35">
        <f>AA117</f>
        <v>0</v>
      </c>
      <c r="AB505" s="35">
        <f>AB117</f>
        <v>0</v>
      </c>
      <c r="AC505" s="35">
        <f>AC117</f>
        <v>0</v>
      </c>
      <c r="AD505" s="35">
        <f>AD117</f>
        <v>0</v>
      </c>
      <c r="AE505" s="18">
        <f t="shared" si="4"/>
        <v>0</v>
      </c>
    </row>
    <row r="506" spans="1:31" x14ac:dyDescent="0.3">
      <c r="A506" s="217">
        <f>A118</f>
        <v>113</v>
      </c>
      <c r="B506" s="16">
        <f>B118</f>
        <v>0</v>
      </c>
      <c r="C506" s="198">
        <f>C118</f>
        <v>0</v>
      </c>
      <c r="D506" s="16">
        <f>D118</f>
        <v>0</v>
      </c>
      <c r="E506" s="16">
        <f t="shared" si="3"/>
        <v>0</v>
      </c>
      <c r="F506" s="17">
        <f>IF(F118="후원(일시22건 또는 정기8건)또는 자원봉사(8명)",10,IF(F118="후원(일시13건 또는 정기5건)또는 자원봉사(7명)",8,IF(F118="후원(일시7건 또는 정기3건)또는 자원봉사(4명)",6,IF(F118="후원(일시4건 또는 정기2건)또는 자원봉사(2명)",4,IF(F118="후원(일시1건 또는 정기1건)또는 자원봉사(1명)",2,0)))))</f>
        <v>0</v>
      </c>
      <c r="G506" s="17">
        <f>IF(G118="게시",5,0)</f>
        <v>0</v>
      </c>
      <c r="H506" s="17">
        <f>IF(H118&gt;=6,20,IF(H118=5,15,IF(H118=4,10,IF(H118=3,5,0))))</f>
        <v>0</v>
      </c>
      <c r="I506" s="17">
        <f>IF(I118&gt;=30,20,IF(I118&gt;=22,15,IF(I118&gt;=15,10,IF(I118&gt;=8,5,0))))</f>
        <v>0</v>
      </c>
      <c r="J506" s="17">
        <f>IF(J118&gt;=500,10,IF(J118&gt;=300,8,IF(J118&gt;=200,6,IF(J118&gt;=100,4,IF(J118&gt;=1,2,IF(J118=0,0))))))</f>
        <v>0</v>
      </c>
      <c r="K506" s="17">
        <f>IF(K118&gt;=40,15,IF(K118&gt;=25,12,IF(K118&gt;=15,9,IF(K118&gt;=8,6,0))))</f>
        <v>0</v>
      </c>
      <c r="L506" s="17">
        <f>IF(L118="설치",5,0)</f>
        <v>0</v>
      </c>
      <c r="M506" s="17">
        <f>IF(M118="가능",5,0)</f>
        <v>0</v>
      </c>
      <c r="N506" s="17">
        <f>IF(N118="사용",5,0)</f>
        <v>0</v>
      </c>
      <c r="O506" s="17">
        <f>IF(O118&gt;=550,10,IF(O118&gt;=400,8,IF(O118&gt;=300,6,IF(O118&gt;=200,4,IF(O118&gt;=50,2,0)))))</f>
        <v>0</v>
      </c>
      <c r="P506" s="17">
        <f>IF(P118&gt;=5000,10,IF(P118&gt;=3000,8,IF(P118&gt;=2000,6,IF(P118&gt;=1000,4,IF(P118&gt;=500,2,0)))))</f>
        <v>0</v>
      </c>
      <c r="Q506" s="17">
        <f>IF(Q118&gt;=1000,10,IF(Q118&gt;=800,8,IF(Q118&gt;=600,6,IF(Q118&gt;=400,4,IF(Q118&gt;=200,2,0)))))</f>
        <v>0</v>
      </c>
      <c r="R506" s="17">
        <f>IF(R118&gt;=5000,5,IF(R118&gt;=3000,4,IF(R118&gt;=2000,3,IF(R118&gt;=1000,2,IF(R118&gt;=500,1,0)))))</f>
        <v>0</v>
      </c>
      <c r="S506" s="17">
        <f>IF(S118&gt;=4000,5,IF(S118&gt;=2500,4,IF(S118&gt;=1000,3,IF(S118&gt;=500,2,IF(S118&gt;=300,1,0)))))</f>
        <v>0</v>
      </c>
      <c r="T506" s="17">
        <f>IF(T118&gt;=15,15,IF(T118&gt;=12,12,IF(T118&gt;=9,9,IF(T118&gt;=6,6,IF(T118&gt;=1,3,0)))))</f>
        <v>0</v>
      </c>
      <c r="U506" s="17">
        <f>IF(U118&gt;=50,15,IF(U118&gt;=20,10,IF(U118&gt;=1,5,0)))</f>
        <v>0</v>
      </c>
      <c r="V506" s="17">
        <f>IF(V118&gt;=3,15,IF(V118&gt;=2,10,IF(V118&gt;=1,5,0)))</f>
        <v>0</v>
      </c>
      <c r="W506" s="17">
        <f>IF(W118&gt;=25,10,IF(W118&gt;=20,8,IF(W118&gt;=16,6,IF(W118&gt;=11,4,IF(W118&gt;=6,2,IF(W118&gt;=1,1,0))))))</f>
        <v>0</v>
      </c>
      <c r="X506" s="17">
        <f>IF(X118="구성",15,0)</f>
        <v>0</v>
      </c>
      <c r="Y506" s="17">
        <f>IF(Y118&gt;=4,10,IF(Y118=3,8,IF(Y118=2,6,IF(Y118=1,4,0))))</f>
        <v>0</v>
      </c>
      <c r="Z506" s="35">
        <f>Z118</f>
        <v>0</v>
      </c>
      <c r="AA506" s="35">
        <f>AA118</f>
        <v>0</v>
      </c>
      <c r="AB506" s="35">
        <f>AB118</f>
        <v>0</v>
      </c>
      <c r="AC506" s="35">
        <f>AC118</f>
        <v>0</v>
      </c>
      <c r="AD506" s="35">
        <f>AD118</f>
        <v>0</v>
      </c>
      <c r="AE506" s="18">
        <f t="shared" si="4"/>
        <v>0</v>
      </c>
    </row>
    <row r="507" spans="1:31" x14ac:dyDescent="0.3">
      <c r="A507" s="217">
        <f>A119</f>
        <v>114</v>
      </c>
      <c r="B507" s="16">
        <f>B119</f>
        <v>0</v>
      </c>
      <c r="C507" s="198">
        <f>C119</f>
        <v>0</v>
      </c>
      <c r="D507" s="16">
        <f>D119</f>
        <v>0</v>
      </c>
      <c r="E507" s="16">
        <f t="shared" si="3"/>
        <v>0</v>
      </c>
      <c r="F507" s="17">
        <f>IF(F119="후원(일시22건 또는 정기8건)또는 자원봉사(8명)",10,IF(F119="후원(일시13건 또는 정기5건)또는 자원봉사(7명)",8,IF(F119="후원(일시7건 또는 정기3건)또는 자원봉사(4명)",6,IF(F119="후원(일시4건 또는 정기2건)또는 자원봉사(2명)",4,IF(F119="후원(일시1건 또는 정기1건)또는 자원봉사(1명)",2,0)))))</f>
        <v>0</v>
      </c>
      <c r="G507" s="17">
        <f>IF(G119="게시",5,0)</f>
        <v>0</v>
      </c>
      <c r="H507" s="17">
        <f>IF(H119&gt;=6,20,IF(H119=5,15,IF(H119=4,10,IF(H119=3,5,0))))</f>
        <v>0</v>
      </c>
      <c r="I507" s="17">
        <f>IF(I119&gt;=30,20,IF(I119&gt;=22,15,IF(I119&gt;=15,10,IF(I119&gt;=8,5,0))))</f>
        <v>0</v>
      </c>
      <c r="J507" s="17">
        <f>IF(J119&gt;=500,10,IF(J119&gt;=300,8,IF(J119&gt;=200,6,IF(J119&gt;=100,4,IF(J119&gt;=1,2,IF(J119=0,0))))))</f>
        <v>0</v>
      </c>
      <c r="K507" s="17">
        <f>IF(K119&gt;=40,15,IF(K119&gt;=25,12,IF(K119&gt;=15,9,IF(K119&gt;=8,6,0))))</f>
        <v>0</v>
      </c>
      <c r="L507" s="17">
        <f>IF(L119="설치",5,0)</f>
        <v>0</v>
      </c>
      <c r="M507" s="17">
        <f>IF(M119="가능",5,0)</f>
        <v>0</v>
      </c>
      <c r="N507" s="17">
        <f>IF(N119="사용",5,0)</f>
        <v>0</v>
      </c>
      <c r="O507" s="17">
        <f>IF(O119&gt;=550,10,IF(O119&gt;=400,8,IF(O119&gt;=300,6,IF(O119&gt;=200,4,IF(O119&gt;=50,2,0)))))</f>
        <v>0</v>
      </c>
      <c r="P507" s="17">
        <f>IF(P119&gt;=5000,10,IF(P119&gt;=3000,8,IF(P119&gt;=2000,6,IF(P119&gt;=1000,4,IF(P119&gt;=500,2,0)))))</f>
        <v>0</v>
      </c>
      <c r="Q507" s="17">
        <f>IF(Q119&gt;=1000,10,IF(Q119&gt;=800,8,IF(Q119&gt;=600,6,IF(Q119&gt;=400,4,IF(Q119&gt;=200,2,0)))))</f>
        <v>0</v>
      </c>
      <c r="R507" s="17">
        <f>IF(R119&gt;=5000,5,IF(R119&gt;=3000,4,IF(R119&gt;=2000,3,IF(R119&gt;=1000,2,IF(R119&gt;=500,1,0)))))</f>
        <v>0</v>
      </c>
      <c r="S507" s="17">
        <f>IF(S119&gt;=4000,5,IF(S119&gt;=2500,4,IF(S119&gt;=1000,3,IF(S119&gt;=500,2,IF(S119&gt;=300,1,0)))))</f>
        <v>0</v>
      </c>
      <c r="T507" s="17">
        <f>IF(T119&gt;=15,15,IF(T119&gt;=12,12,IF(T119&gt;=9,9,IF(T119&gt;=6,6,IF(T119&gt;=1,3,0)))))</f>
        <v>0</v>
      </c>
      <c r="U507" s="17">
        <f>IF(U119&gt;=50,15,IF(U119&gt;=20,10,IF(U119&gt;=1,5,0)))</f>
        <v>0</v>
      </c>
      <c r="V507" s="17">
        <f>IF(V119&gt;=3,15,IF(V119&gt;=2,10,IF(V119&gt;=1,5,0)))</f>
        <v>0</v>
      </c>
      <c r="W507" s="17">
        <f>IF(W119&gt;=25,10,IF(W119&gt;=20,8,IF(W119&gt;=16,6,IF(W119&gt;=11,4,IF(W119&gt;=6,2,IF(W119&gt;=1,1,0))))))</f>
        <v>0</v>
      </c>
      <c r="X507" s="17">
        <f>IF(X119="구성",15,0)</f>
        <v>0</v>
      </c>
      <c r="Y507" s="17">
        <f>IF(Y119&gt;=4,10,IF(Y119=3,8,IF(Y119=2,6,IF(Y119=1,4,0))))</f>
        <v>0</v>
      </c>
      <c r="Z507" s="35">
        <f>Z119</f>
        <v>0</v>
      </c>
      <c r="AA507" s="35">
        <f>AA119</f>
        <v>0</v>
      </c>
      <c r="AB507" s="35">
        <f>AB119</f>
        <v>0</v>
      </c>
      <c r="AC507" s="35">
        <f>AC119</f>
        <v>0</v>
      </c>
      <c r="AD507" s="35">
        <f>AD119</f>
        <v>0</v>
      </c>
      <c r="AE507" s="18">
        <f t="shared" si="4"/>
        <v>0</v>
      </c>
    </row>
    <row r="508" spans="1:31" x14ac:dyDescent="0.3">
      <c r="A508" s="217">
        <f>A120</f>
        <v>115</v>
      </c>
      <c r="B508" s="16">
        <f>B120</f>
        <v>0</v>
      </c>
      <c r="C508" s="198">
        <f>C120</f>
        <v>0</v>
      </c>
      <c r="D508" s="16">
        <f>D120</f>
        <v>0</v>
      </c>
      <c r="E508" s="16">
        <f t="shared" si="3"/>
        <v>0</v>
      </c>
      <c r="F508" s="17">
        <f>IF(F120="후원(일시22건 또는 정기8건)또는 자원봉사(8명)",10,IF(F120="후원(일시13건 또는 정기5건)또는 자원봉사(7명)",8,IF(F120="후원(일시7건 또는 정기3건)또는 자원봉사(4명)",6,IF(F120="후원(일시4건 또는 정기2건)또는 자원봉사(2명)",4,IF(F120="후원(일시1건 또는 정기1건)또는 자원봉사(1명)",2,0)))))</f>
        <v>0</v>
      </c>
      <c r="G508" s="17">
        <f>IF(G120="게시",5,0)</f>
        <v>0</v>
      </c>
      <c r="H508" s="17">
        <f>IF(H120&gt;=6,20,IF(H120=5,15,IF(H120=4,10,IF(H120=3,5,0))))</f>
        <v>0</v>
      </c>
      <c r="I508" s="17">
        <f>IF(I120&gt;=30,20,IF(I120&gt;=22,15,IF(I120&gt;=15,10,IF(I120&gt;=8,5,0))))</f>
        <v>0</v>
      </c>
      <c r="J508" s="17">
        <f>IF(J120&gt;=500,10,IF(J120&gt;=300,8,IF(J120&gt;=200,6,IF(J120&gt;=100,4,IF(J120&gt;=1,2,IF(J120=0,0))))))</f>
        <v>0</v>
      </c>
      <c r="K508" s="17">
        <f>IF(K120&gt;=40,15,IF(K120&gt;=25,12,IF(K120&gt;=15,9,IF(K120&gt;=8,6,0))))</f>
        <v>0</v>
      </c>
      <c r="L508" s="17">
        <f>IF(L120="설치",5,0)</f>
        <v>0</v>
      </c>
      <c r="M508" s="17">
        <f>IF(M120="가능",5,0)</f>
        <v>0</v>
      </c>
      <c r="N508" s="17">
        <f>IF(N120="사용",5,0)</f>
        <v>0</v>
      </c>
      <c r="O508" s="17">
        <f>IF(O120&gt;=550,10,IF(O120&gt;=400,8,IF(O120&gt;=300,6,IF(O120&gt;=200,4,IF(O120&gt;=50,2,0)))))</f>
        <v>0</v>
      </c>
      <c r="P508" s="17">
        <f>IF(P120&gt;=5000,10,IF(P120&gt;=3000,8,IF(P120&gt;=2000,6,IF(P120&gt;=1000,4,IF(P120&gt;=500,2,0)))))</f>
        <v>0</v>
      </c>
      <c r="Q508" s="17">
        <f>IF(Q120&gt;=1000,10,IF(Q120&gt;=800,8,IF(Q120&gt;=600,6,IF(Q120&gt;=400,4,IF(Q120&gt;=200,2,0)))))</f>
        <v>0</v>
      </c>
      <c r="R508" s="17">
        <f>IF(R120&gt;=5000,5,IF(R120&gt;=3000,4,IF(R120&gt;=2000,3,IF(R120&gt;=1000,2,IF(R120&gt;=500,1,0)))))</f>
        <v>0</v>
      </c>
      <c r="S508" s="17">
        <f>IF(S120&gt;=4000,5,IF(S120&gt;=2500,4,IF(S120&gt;=1000,3,IF(S120&gt;=500,2,IF(S120&gt;=300,1,0)))))</f>
        <v>0</v>
      </c>
      <c r="T508" s="17">
        <f>IF(T120&gt;=15,15,IF(T120&gt;=12,12,IF(T120&gt;=9,9,IF(T120&gt;=6,6,IF(T120&gt;=1,3,0)))))</f>
        <v>0</v>
      </c>
      <c r="U508" s="17">
        <f>IF(U120&gt;=50,15,IF(U120&gt;=20,10,IF(U120&gt;=1,5,0)))</f>
        <v>0</v>
      </c>
      <c r="V508" s="17">
        <f>IF(V120&gt;=3,15,IF(V120&gt;=2,10,IF(V120&gt;=1,5,0)))</f>
        <v>0</v>
      </c>
      <c r="W508" s="17">
        <f>IF(W120&gt;=25,10,IF(W120&gt;=20,8,IF(W120&gt;=16,6,IF(W120&gt;=11,4,IF(W120&gt;=6,2,IF(W120&gt;=1,1,0))))))</f>
        <v>0</v>
      </c>
      <c r="X508" s="17">
        <f>IF(X120="구성",15,0)</f>
        <v>0</v>
      </c>
      <c r="Y508" s="17">
        <f>IF(Y120&gt;=4,10,IF(Y120=3,8,IF(Y120=2,6,IF(Y120=1,4,0))))</f>
        <v>0</v>
      </c>
      <c r="Z508" s="35">
        <f>Z120</f>
        <v>0</v>
      </c>
      <c r="AA508" s="35">
        <f>AA120</f>
        <v>0</v>
      </c>
      <c r="AB508" s="35">
        <f>AB120</f>
        <v>0</v>
      </c>
      <c r="AC508" s="35">
        <f>AC120</f>
        <v>0</v>
      </c>
      <c r="AD508" s="35">
        <f>AD120</f>
        <v>0</v>
      </c>
      <c r="AE508" s="18">
        <f t="shared" si="4"/>
        <v>0</v>
      </c>
    </row>
    <row r="509" spans="1:31" x14ac:dyDescent="0.3">
      <c r="A509" s="217">
        <f>A121</f>
        <v>116</v>
      </c>
      <c r="B509" s="16">
        <f>B121</f>
        <v>0</v>
      </c>
      <c r="C509" s="198">
        <f>C121</f>
        <v>0</v>
      </c>
      <c r="D509" s="16">
        <f>D121</f>
        <v>0</v>
      </c>
      <c r="E509" s="16">
        <f t="shared" si="3"/>
        <v>0</v>
      </c>
      <c r="F509" s="17">
        <f>IF(F121="후원(일시22건 또는 정기8건)또는 자원봉사(8명)",10,IF(F121="후원(일시13건 또는 정기5건)또는 자원봉사(7명)",8,IF(F121="후원(일시7건 또는 정기3건)또는 자원봉사(4명)",6,IF(F121="후원(일시4건 또는 정기2건)또는 자원봉사(2명)",4,IF(F121="후원(일시1건 또는 정기1건)또는 자원봉사(1명)",2,0)))))</f>
        <v>0</v>
      </c>
      <c r="G509" s="17">
        <f>IF(G121="게시",5,0)</f>
        <v>0</v>
      </c>
      <c r="H509" s="17">
        <f>IF(H121&gt;=6,20,IF(H121=5,15,IF(H121=4,10,IF(H121=3,5,0))))</f>
        <v>0</v>
      </c>
      <c r="I509" s="17">
        <f>IF(I121&gt;=30,20,IF(I121&gt;=22,15,IF(I121&gt;=15,10,IF(I121&gt;=8,5,0))))</f>
        <v>0</v>
      </c>
      <c r="J509" s="17">
        <f>IF(J121&gt;=500,10,IF(J121&gt;=300,8,IF(J121&gt;=200,6,IF(J121&gt;=100,4,IF(J121&gt;=1,2,IF(J121=0,0))))))</f>
        <v>0</v>
      </c>
      <c r="K509" s="17">
        <f>IF(K121&gt;=40,15,IF(K121&gt;=25,12,IF(K121&gt;=15,9,IF(K121&gt;=8,6,0))))</f>
        <v>0</v>
      </c>
      <c r="L509" s="17">
        <f>IF(L121="설치",5,0)</f>
        <v>0</v>
      </c>
      <c r="M509" s="17">
        <f>IF(M121="가능",5,0)</f>
        <v>0</v>
      </c>
      <c r="N509" s="17">
        <f>IF(N121="사용",5,0)</f>
        <v>0</v>
      </c>
      <c r="O509" s="17">
        <f>IF(O121&gt;=550,10,IF(O121&gt;=400,8,IF(O121&gt;=300,6,IF(O121&gt;=200,4,IF(O121&gt;=50,2,0)))))</f>
        <v>0</v>
      </c>
      <c r="P509" s="17">
        <f>IF(P121&gt;=5000,10,IF(P121&gt;=3000,8,IF(P121&gt;=2000,6,IF(P121&gt;=1000,4,IF(P121&gt;=500,2,0)))))</f>
        <v>0</v>
      </c>
      <c r="Q509" s="17">
        <f>IF(Q121&gt;=1000,10,IF(Q121&gt;=800,8,IF(Q121&gt;=600,6,IF(Q121&gt;=400,4,IF(Q121&gt;=200,2,0)))))</f>
        <v>0</v>
      </c>
      <c r="R509" s="17">
        <f>IF(R121&gt;=5000,5,IF(R121&gt;=3000,4,IF(R121&gt;=2000,3,IF(R121&gt;=1000,2,IF(R121&gt;=500,1,0)))))</f>
        <v>0</v>
      </c>
      <c r="S509" s="17">
        <f>IF(S121&gt;=4000,5,IF(S121&gt;=2500,4,IF(S121&gt;=1000,3,IF(S121&gt;=500,2,IF(S121&gt;=300,1,0)))))</f>
        <v>0</v>
      </c>
      <c r="T509" s="17">
        <f>IF(T121&gt;=15,15,IF(T121&gt;=12,12,IF(T121&gt;=9,9,IF(T121&gt;=6,6,IF(T121&gt;=1,3,0)))))</f>
        <v>0</v>
      </c>
      <c r="U509" s="17">
        <f>IF(U121&gt;=50,15,IF(U121&gt;=20,10,IF(U121&gt;=1,5,0)))</f>
        <v>0</v>
      </c>
      <c r="V509" s="17">
        <f>IF(V121&gt;=3,15,IF(V121&gt;=2,10,IF(V121&gt;=1,5,0)))</f>
        <v>0</v>
      </c>
      <c r="W509" s="17">
        <f>IF(W121&gt;=25,10,IF(W121&gt;=20,8,IF(W121&gt;=16,6,IF(W121&gt;=11,4,IF(W121&gt;=6,2,IF(W121&gt;=1,1,0))))))</f>
        <v>0</v>
      </c>
      <c r="X509" s="17">
        <f>IF(X121="구성",15,0)</f>
        <v>0</v>
      </c>
      <c r="Y509" s="17">
        <f>IF(Y121&gt;=4,10,IF(Y121=3,8,IF(Y121=2,6,IF(Y121=1,4,0))))</f>
        <v>0</v>
      </c>
      <c r="Z509" s="35">
        <f>Z121</f>
        <v>0</v>
      </c>
      <c r="AA509" s="35">
        <f>AA121</f>
        <v>0</v>
      </c>
      <c r="AB509" s="35">
        <f>AB121</f>
        <v>0</v>
      </c>
      <c r="AC509" s="35">
        <f>AC121</f>
        <v>0</v>
      </c>
      <c r="AD509" s="35">
        <f>AD121</f>
        <v>0</v>
      </c>
      <c r="AE509" s="18">
        <f t="shared" si="4"/>
        <v>0</v>
      </c>
    </row>
    <row r="510" spans="1:31" x14ac:dyDescent="0.3">
      <c r="A510" s="217">
        <f>A122</f>
        <v>117</v>
      </c>
      <c r="B510" s="16">
        <f>B122</f>
        <v>0</v>
      </c>
      <c r="C510" s="198">
        <f>C122</f>
        <v>0</v>
      </c>
      <c r="D510" s="16">
        <f>D122</f>
        <v>0</v>
      </c>
      <c r="E510" s="16">
        <f t="shared" si="3"/>
        <v>0</v>
      </c>
      <c r="F510" s="17">
        <f>IF(F122="후원(일시22건 또는 정기8건)또는 자원봉사(8명)",10,IF(F122="후원(일시13건 또는 정기5건)또는 자원봉사(7명)",8,IF(F122="후원(일시7건 또는 정기3건)또는 자원봉사(4명)",6,IF(F122="후원(일시4건 또는 정기2건)또는 자원봉사(2명)",4,IF(F122="후원(일시1건 또는 정기1건)또는 자원봉사(1명)",2,0)))))</f>
        <v>0</v>
      </c>
      <c r="G510" s="17">
        <f>IF(G122="게시",5,0)</f>
        <v>0</v>
      </c>
      <c r="H510" s="17">
        <f>IF(H122&gt;=6,20,IF(H122=5,15,IF(H122=4,10,IF(H122=3,5,0))))</f>
        <v>0</v>
      </c>
      <c r="I510" s="17">
        <f>IF(I122&gt;=30,20,IF(I122&gt;=22,15,IF(I122&gt;=15,10,IF(I122&gt;=8,5,0))))</f>
        <v>0</v>
      </c>
      <c r="J510" s="17">
        <f>IF(J122&gt;=500,10,IF(J122&gt;=300,8,IF(J122&gt;=200,6,IF(J122&gt;=100,4,IF(J122&gt;=1,2,IF(J122=0,0))))))</f>
        <v>0</v>
      </c>
      <c r="K510" s="17">
        <f>IF(K122&gt;=40,15,IF(K122&gt;=25,12,IF(K122&gt;=15,9,IF(K122&gt;=8,6,0))))</f>
        <v>0</v>
      </c>
      <c r="L510" s="17">
        <f>IF(L122="설치",5,0)</f>
        <v>0</v>
      </c>
      <c r="M510" s="17">
        <f>IF(M122="가능",5,0)</f>
        <v>0</v>
      </c>
      <c r="N510" s="17">
        <f>IF(N122="사용",5,0)</f>
        <v>0</v>
      </c>
      <c r="O510" s="17">
        <f>IF(O122&gt;=550,10,IF(O122&gt;=400,8,IF(O122&gt;=300,6,IF(O122&gt;=200,4,IF(O122&gt;=50,2,0)))))</f>
        <v>0</v>
      </c>
      <c r="P510" s="17">
        <f>IF(P122&gt;=5000,10,IF(P122&gt;=3000,8,IF(P122&gt;=2000,6,IF(P122&gt;=1000,4,IF(P122&gt;=500,2,0)))))</f>
        <v>0</v>
      </c>
      <c r="Q510" s="17">
        <f>IF(Q122&gt;=1000,10,IF(Q122&gt;=800,8,IF(Q122&gt;=600,6,IF(Q122&gt;=400,4,IF(Q122&gt;=200,2,0)))))</f>
        <v>0</v>
      </c>
      <c r="R510" s="17">
        <f>IF(R122&gt;=5000,5,IF(R122&gt;=3000,4,IF(R122&gt;=2000,3,IF(R122&gt;=1000,2,IF(R122&gt;=500,1,0)))))</f>
        <v>0</v>
      </c>
      <c r="S510" s="17">
        <f>IF(S122&gt;=4000,5,IF(S122&gt;=2500,4,IF(S122&gt;=1000,3,IF(S122&gt;=500,2,IF(S122&gt;=300,1,0)))))</f>
        <v>0</v>
      </c>
      <c r="T510" s="17">
        <f>IF(T122&gt;=15,15,IF(T122&gt;=12,12,IF(T122&gt;=9,9,IF(T122&gt;=6,6,IF(T122&gt;=1,3,0)))))</f>
        <v>0</v>
      </c>
      <c r="U510" s="17">
        <f>IF(U122&gt;=50,15,IF(U122&gt;=20,10,IF(U122&gt;=1,5,0)))</f>
        <v>0</v>
      </c>
      <c r="V510" s="17">
        <f>IF(V122&gt;=3,15,IF(V122&gt;=2,10,IF(V122&gt;=1,5,0)))</f>
        <v>0</v>
      </c>
      <c r="W510" s="17">
        <f>IF(W122&gt;=25,10,IF(W122&gt;=20,8,IF(W122&gt;=16,6,IF(W122&gt;=11,4,IF(W122&gt;=6,2,IF(W122&gt;=1,1,0))))))</f>
        <v>0</v>
      </c>
      <c r="X510" s="17">
        <f>IF(X122="구성",15,0)</f>
        <v>0</v>
      </c>
      <c r="Y510" s="17">
        <f>IF(Y122&gt;=4,10,IF(Y122=3,8,IF(Y122=2,6,IF(Y122=1,4,0))))</f>
        <v>0</v>
      </c>
      <c r="Z510" s="35">
        <f>Z122</f>
        <v>0</v>
      </c>
      <c r="AA510" s="35">
        <f>AA122</f>
        <v>0</v>
      </c>
      <c r="AB510" s="35">
        <f>AB122</f>
        <v>0</v>
      </c>
      <c r="AC510" s="35">
        <f>AC122</f>
        <v>0</v>
      </c>
      <c r="AD510" s="35">
        <f>AD122</f>
        <v>0</v>
      </c>
      <c r="AE510" s="18">
        <f t="shared" si="4"/>
        <v>0</v>
      </c>
    </row>
    <row r="511" spans="1:31" x14ac:dyDescent="0.3">
      <c r="A511" s="217">
        <f>A123</f>
        <v>118</v>
      </c>
      <c r="B511" s="16">
        <f>B123</f>
        <v>0</v>
      </c>
      <c r="C511" s="198">
        <f>C123</f>
        <v>0</v>
      </c>
      <c r="D511" s="16">
        <f>D123</f>
        <v>0</v>
      </c>
      <c r="E511" s="16">
        <f t="shared" si="3"/>
        <v>0</v>
      </c>
      <c r="F511" s="17">
        <f>IF(F123="후원(일시22건 또는 정기8건)또는 자원봉사(8명)",10,IF(F123="후원(일시13건 또는 정기5건)또는 자원봉사(7명)",8,IF(F123="후원(일시7건 또는 정기3건)또는 자원봉사(4명)",6,IF(F123="후원(일시4건 또는 정기2건)또는 자원봉사(2명)",4,IF(F123="후원(일시1건 또는 정기1건)또는 자원봉사(1명)",2,0)))))</f>
        <v>0</v>
      </c>
      <c r="G511" s="17">
        <f>IF(G123="게시",5,0)</f>
        <v>0</v>
      </c>
      <c r="H511" s="17">
        <f>IF(H123&gt;=6,20,IF(H123=5,15,IF(H123=4,10,IF(H123=3,5,0))))</f>
        <v>0</v>
      </c>
      <c r="I511" s="17">
        <f>IF(I123&gt;=30,20,IF(I123&gt;=22,15,IF(I123&gt;=15,10,IF(I123&gt;=8,5,0))))</f>
        <v>0</v>
      </c>
      <c r="J511" s="17">
        <f>IF(J123&gt;=500,10,IF(J123&gt;=300,8,IF(J123&gt;=200,6,IF(J123&gt;=100,4,IF(J123&gt;=1,2,IF(J123=0,0))))))</f>
        <v>0</v>
      </c>
      <c r="K511" s="17">
        <f>IF(K123&gt;=40,15,IF(K123&gt;=25,12,IF(K123&gt;=15,9,IF(K123&gt;=8,6,0))))</f>
        <v>0</v>
      </c>
      <c r="L511" s="17">
        <f>IF(L123="설치",5,0)</f>
        <v>0</v>
      </c>
      <c r="M511" s="17">
        <f>IF(M123="가능",5,0)</f>
        <v>0</v>
      </c>
      <c r="N511" s="17">
        <f>IF(N123="사용",5,0)</f>
        <v>0</v>
      </c>
      <c r="O511" s="17">
        <f>IF(O123&gt;=550,10,IF(O123&gt;=400,8,IF(O123&gt;=300,6,IF(O123&gt;=200,4,IF(O123&gt;=50,2,0)))))</f>
        <v>0</v>
      </c>
      <c r="P511" s="17">
        <f>IF(P123&gt;=5000,10,IF(P123&gt;=3000,8,IF(P123&gt;=2000,6,IF(P123&gt;=1000,4,IF(P123&gt;=500,2,0)))))</f>
        <v>0</v>
      </c>
      <c r="Q511" s="17">
        <f>IF(Q123&gt;=1000,10,IF(Q123&gt;=800,8,IF(Q123&gt;=600,6,IF(Q123&gt;=400,4,IF(Q123&gt;=200,2,0)))))</f>
        <v>0</v>
      </c>
      <c r="R511" s="17">
        <f>IF(R123&gt;=5000,5,IF(R123&gt;=3000,4,IF(R123&gt;=2000,3,IF(R123&gt;=1000,2,IF(R123&gt;=500,1,0)))))</f>
        <v>0</v>
      </c>
      <c r="S511" s="17">
        <f>IF(S123&gt;=4000,5,IF(S123&gt;=2500,4,IF(S123&gt;=1000,3,IF(S123&gt;=500,2,IF(S123&gt;=300,1,0)))))</f>
        <v>0</v>
      </c>
      <c r="T511" s="17">
        <f>IF(T123&gt;=15,15,IF(T123&gt;=12,12,IF(T123&gt;=9,9,IF(T123&gt;=6,6,IF(T123&gt;=1,3,0)))))</f>
        <v>0</v>
      </c>
      <c r="U511" s="17">
        <f>IF(U123&gt;=50,15,IF(U123&gt;=20,10,IF(U123&gt;=1,5,0)))</f>
        <v>0</v>
      </c>
      <c r="V511" s="17">
        <f>IF(V123&gt;=3,15,IF(V123&gt;=2,10,IF(V123&gt;=1,5,0)))</f>
        <v>0</v>
      </c>
      <c r="W511" s="17">
        <f>IF(W123&gt;=25,10,IF(W123&gt;=20,8,IF(W123&gt;=16,6,IF(W123&gt;=11,4,IF(W123&gt;=6,2,IF(W123&gt;=1,1,0))))))</f>
        <v>0</v>
      </c>
      <c r="X511" s="17">
        <f>IF(X123="구성",15,0)</f>
        <v>0</v>
      </c>
      <c r="Y511" s="17">
        <f>IF(Y123&gt;=4,10,IF(Y123=3,8,IF(Y123=2,6,IF(Y123=1,4,0))))</f>
        <v>0</v>
      </c>
      <c r="Z511" s="35">
        <f>Z123</f>
        <v>0</v>
      </c>
      <c r="AA511" s="35">
        <f>AA123</f>
        <v>0</v>
      </c>
      <c r="AB511" s="35">
        <f>AB123</f>
        <v>0</v>
      </c>
      <c r="AC511" s="35">
        <f>AC123</f>
        <v>0</v>
      </c>
      <c r="AD511" s="35">
        <f>AD123</f>
        <v>0</v>
      </c>
      <c r="AE511" s="18">
        <f t="shared" si="4"/>
        <v>0</v>
      </c>
    </row>
    <row r="512" spans="1:31" x14ac:dyDescent="0.3">
      <c r="A512" s="217">
        <f>A124</f>
        <v>119</v>
      </c>
      <c r="B512" s="16">
        <f>B124</f>
        <v>0</v>
      </c>
      <c r="C512" s="198">
        <f>C124</f>
        <v>0</v>
      </c>
      <c r="D512" s="16">
        <f>D124</f>
        <v>0</v>
      </c>
      <c r="E512" s="16">
        <f t="shared" si="3"/>
        <v>0</v>
      </c>
      <c r="F512" s="17">
        <f>IF(F124="후원(일시22건 또는 정기8건)또는 자원봉사(8명)",10,IF(F124="후원(일시13건 또는 정기5건)또는 자원봉사(7명)",8,IF(F124="후원(일시7건 또는 정기3건)또는 자원봉사(4명)",6,IF(F124="후원(일시4건 또는 정기2건)또는 자원봉사(2명)",4,IF(F124="후원(일시1건 또는 정기1건)또는 자원봉사(1명)",2,0)))))</f>
        <v>0</v>
      </c>
      <c r="G512" s="17">
        <f>IF(G124="게시",5,0)</f>
        <v>0</v>
      </c>
      <c r="H512" s="17">
        <f>IF(H124&gt;=6,20,IF(H124=5,15,IF(H124=4,10,IF(H124=3,5,0))))</f>
        <v>0</v>
      </c>
      <c r="I512" s="17">
        <f>IF(I124&gt;=30,20,IF(I124&gt;=22,15,IF(I124&gt;=15,10,IF(I124&gt;=8,5,0))))</f>
        <v>0</v>
      </c>
      <c r="J512" s="17">
        <f>IF(J124&gt;=500,10,IF(J124&gt;=300,8,IF(J124&gt;=200,6,IF(J124&gt;=100,4,IF(J124&gt;=1,2,IF(J124=0,0))))))</f>
        <v>0</v>
      </c>
      <c r="K512" s="17">
        <f>IF(K124&gt;=40,15,IF(K124&gt;=25,12,IF(K124&gt;=15,9,IF(K124&gt;=8,6,0))))</f>
        <v>0</v>
      </c>
      <c r="L512" s="17">
        <f>IF(L124="설치",5,0)</f>
        <v>0</v>
      </c>
      <c r="M512" s="17">
        <f>IF(M124="가능",5,0)</f>
        <v>0</v>
      </c>
      <c r="N512" s="17">
        <f>IF(N124="사용",5,0)</f>
        <v>0</v>
      </c>
      <c r="O512" s="17">
        <f>IF(O124&gt;=550,10,IF(O124&gt;=400,8,IF(O124&gt;=300,6,IF(O124&gt;=200,4,IF(O124&gt;=50,2,0)))))</f>
        <v>0</v>
      </c>
      <c r="P512" s="17">
        <f>IF(P124&gt;=5000,10,IF(P124&gt;=3000,8,IF(P124&gt;=2000,6,IF(P124&gt;=1000,4,IF(P124&gt;=500,2,0)))))</f>
        <v>0</v>
      </c>
      <c r="Q512" s="17">
        <f>IF(Q124&gt;=1000,10,IF(Q124&gt;=800,8,IF(Q124&gt;=600,6,IF(Q124&gt;=400,4,IF(Q124&gt;=200,2,0)))))</f>
        <v>0</v>
      </c>
      <c r="R512" s="17">
        <f>IF(R124&gt;=5000,5,IF(R124&gt;=3000,4,IF(R124&gt;=2000,3,IF(R124&gt;=1000,2,IF(R124&gt;=500,1,0)))))</f>
        <v>0</v>
      </c>
      <c r="S512" s="17">
        <f>IF(S124&gt;=4000,5,IF(S124&gt;=2500,4,IF(S124&gt;=1000,3,IF(S124&gt;=500,2,IF(S124&gt;=300,1,0)))))</f>
        <v>0</v>
      </c>
      <c r="T512" s="17">
        <f>IF(T124&gt;=15,15,IF(T124&gt;=12,12,IF(T124&gt;=9,9,IF(T124&gt;=6,6,IF(T124&gt;=1,3,0)))))</f>
        <v>0</v>
      </c>
      <c r="U512" s="17">
        <f>IF(U124&gt;=50,15,IF(U124&gt;=20,10,IF(U124&gt;=1,5,0)))</f>
        <v>0</v>
      </c>
      <c r="V512" s="17">
        <f>IF(V124&gt;=3,15,IF(V124&gt;=2,10,IF(V124&gt;=1,5,0)))</f>
        <v>0</v>
      </c>
      <c r="W512" s="17">
        <f>IF(W124&gt;=25,10,IF(W124&gt;=20,8,IF(W124&gt;=16,6,IF(W124&gt;=11,4,IF(W124&gt;=6,2,IF(W124&gt;=1,1,0))))))</f>
        <v>0</v>
      </c>
      <c r="X512" s="17">
        <f>IF(X124="구성",15,0)</f>
        <v>0</v>
      </c>
      <c r="Y512" s="17">
        <f>IF(Y124&gt;=4,10,IF(Y124=3,8,IF(Y124=2,6,IF(Y124=1,4,0))))</f>
        <v>0</v>
      </c>
      <c r="Z512" s="35">
        <f>Z124</f>
        <v>0</v>
      </c>
      <c r="AA512" s="35">
        <f>AA124</f>
        <v>0</v>
      </c>
      <c r="AB512" s="35">
        <f>AB124</f>
        <v>0</v>
      </c>
      <c r="AC512" s="35">
        <f>AC124</f>
        <v>0</v>
      </c>
      <c r="AD512" s="35">
        <f>AD124</f>
        <v>0</v>
      </c>
      <c r="AE512" s="18">
        <f t="shared" si="4"/>
        <v>0</v>
      </c>
    </row>
    <row r="513" spans="1:31" x14ac:dyDescent="0.3">
      <c r="A513" s="217">
        <f>A125</f>
        <v>120</v>
      </c>
      <c r="B513" s="16">
        <f>B125</f>
        <v>0</v>
      </c>
      <c r="C513" s="198">
        <f>C125</f>
        <v>0</v>
      </c>
      <c r="D513" s="16">
        <f>D125</f>
        <v>0</v>
      </c>
      <c r="E513" s="16">
        <f t="shared" si="3"/>
        <v>0</v>
      </c>
      <c r="F513" s="17">
        <f>IF(F125="후원(일시22건 또는 정기8건)또는 자원봉사(8명)",10,IF(F125="후원(일시13건 또는 정기5건)또는 자원봉사(7명)",8,IF(F125="후원(일시7건 또는 정기3건)또는 자원봉사(4명)",6,IF(F125="후원(일시4건 또는 정기2건)또는 자원봉사(2명)",4,IF(F125="후원(일시1건 또는 정기1건)또는 자원봉사(1명)",2,0)))))</f>
        <v>0</v>
      </c>
      <c r="G513" s="17">
        <f>IF(G125="게시",5,0)</f>
        <v>0</v>
      </c>
      <c r="H513" s="17">
        <f>IF(H125&gt;=6,20,IF(H125=5,15,IF(H125=4,10,IF(H125=3,5,0))))</f>
        <v>0</v>
      </c>
      <c r="I513" s="17">
        <f>IF(I125&gt;=30,20,IF(I125&gt;=22,15,IF(I125&gt;=15,10,IF(I125&gt;=8,5,0))))</f>
        <v>0</v>
      </c>
      <c r="J513" s="17">
        <f>IF(J125&gt;=500,10,IF(J125&gt;=300,8,IF(J125&gt;=200,6,IF(J125&gt;=100,4,IF(J125&gt;=1,2,IF(J125=0,0))))))</f>
        <v>0</v>
      </c>
      <c r="K513" s="17">
        <f>IF(K125&gt;=40,15,IF(K125&gt;=25,12,IF(K125&gt;=15,9,IF(K125&gt;=8,6,0))))</f>
        <v>0</v>
      </c>
      <c r="L513" s="17">
        <f>IF(L125="설치",5,0)</f>
        <v>0</v>
      </c>
      <c r="M513" s="17">
        <f>IF(M125="가능",5,0)</f>
        <v>0</v>
      </c>
      <c r="N513" s="17">
        <f>IF(N125="사용",5,0)</f>
        <v>0</v>
      </c>
      <c r="O513" s="17">
        <f>IF(O125&gt;=550,10,IF(O125&gt;=400,8,IF(O125&gt;=300,6,IF(O125&gt;=200,4,IF(O125&gt;=50,2,0)))))</f>
        <v>0</v>
      </c>
      <c r="P513" s="17">
        <f>IF(P125&gt;=5000,10,IF(P125&gt;=3000,8,IF(P125&gt;=2000,6,IF(P125&gt;=1000,4,IF(P125&gt;=500,2,0)))))</f>
        <v>0</v>
      </c>
      <c r="Q513" s="17">
        <f>IF(Q125&gt;=1000,10,IF(Q125&gt;=800,8,IF(Q125&gt;=600,6,IF(Q125&gt;=400,4,IF(Q125&gt;=200,2,0)))))</f>
        <v>0</v>
      </c>
      <c r="R513" s="17">
        <f>IF(R125&gt;=5000,5,IF(R125&gt;=3000,4,IF(R125&gt;=2000,3,IF(R125&gt;=1000,2,IF(R125&gt;=500,1,0)))))</f>
        <v>0</v>
      </c>
      <c r="S513" s="17">
        <f>IF(S125&gt;=4000,5,IF(S125&gt;=2500,4,IF(S125&gt;=1000,3,IF(S125&gt;=500,2,IF(S125&gt;=300,1,0)))))</f>
        <v>0</v>
      </c>
      <c r="T513" s="17">
        <f>IF(T125&gt;=15,15,IF(T125&gt;=12,12,IF(T125&gt;=9,9,IF(T125&gt;=6,6,IF(T125&gt;=1,3,0)))))</f>
        <v>0</v>
      </c>
      <c r="U513" s="17">
        <f>IF(U125&gt;=50,15,IF(U125&gt;=20,10,IF(U125&gt;=1,5,0)))</f>
        <v>0</v>
      </c>
      <c r="V513" s="17">
        <f>IF(V125&gt;=3,15,IF(V125&gt;=2,10,IF(V125&gt;=1,5,0)))</f>
        <v>0</v>
      </c>
      <c r="W513" s="17">
        <f>IF(W125&gt;=25,10,IF(W125&gt;=20,8,IF(W125&gt;=16,6,IF(W125&gt;=11,4,IF(W125&gt;=6,2,IF(W125&gt;=1,1,0))))))</f>
        <v>0</v>
      </c>
      <c r="X513" s="17">
        <f>IF(X125="구성",15,0)</f>
        <v>0</v>
      </c>
      <c r="Y513" s="17">
        <f>IF(Y125&gt;=4,10,IF(Y125=3,8,IF(Y125=2,6,IF(Y125=1,4,0))))</f>
        <v>0</v>
      </c>
      <c r="Z513" s="35">
        <f>Z125</f>
        <v>0</v>
      </c>
      <c r="AA513" s="35">
        <f>AA125</f>
        <v>0</v>
      </c>
      <c r="AB513" s="35">
        <f>AB125</f>
        <v>0</v>
      </c>
      <c r="AC513" s="35">
        <f>AC125</f>
        <v>0</v>
      </c>
      <c r="AD513" s="35">
        <f>AD125</f>
        <v>0</v>
      </c>
      <c r="AE513" s="18">
        <f t="shared" si="4"/>
        <v>0</v>
      </c>
    </row>
    <row r="514" spans="1:31" x14ac:dyDescent="0.3">
      <c r="A514" s="217">
        <f>A126</f>
        <v>121</v>
      </c>
      <c r="B514" s="16">
        <f>B126</f>
        <v>0</v>
      </c>
      <c r="C514" s="198">
        <f>C126</f>
        <v>0</v>
      </c>
      <c r="D514" s="16">
        <f>D126</f>
        <v>0</v>
      </c>
      <c r="E514" s="16">
        <f t="shared" si="3"/>
        <v>0</v>
      </c>
      <c r="F514" s="17">
        <f>IF(F126="후원(일시22건 또는 정기8건)또는 자원봉사(8명)",10,IF(F126="후원(일시13건 또는 정기5건)또는 자원봉사(7명)",8,IF(F126="후원(일시7건 또는 정기3건)또는 자원봉사(4명)",6,IF(F126="후원(일시4건 또는 정기2건)또는 자원봉사(2명)",4,IF(F126="후원(일시1건 또는 정기1건)또는 자원봉사(1명)",2,0)))))</f>
        <v>0</v>
      </c>
      <c r="G514" s="17">
        <f>IF(G126="게시",5,0)</f>
        <v>0</v>
      </c>
      <c r="H514" s="17">
        <f>IF(H126&gt;=6,20,IF(H126=5,15,IF(H126=4,10,IF(H126=3,5,0))))</f>
        <v>0</v>
      </c>
      <c r="I514" s="17">
        <f>IF(I126&gt;=30,20,IF(I126&gt;=22,15,IF(I126&gt;=15,10,IF(I126&gt;=8,5,0))))</f>
        <v>0</v>
      </c>
      <c r="J514" s="17">
        <f>IF(J126&gt;=500,10,IF(J126&gt;=300,8,IF(J126&gt;=200,6,IF(J126&gt;=100,4,IF(J126&gt;=1,2,IF(J126=0,0))))))</f>
        <v>0</v>
      </c>
      <c r="K514" s="17">
        <f>IF(K126&gt;=40,15,IF(K126&gt;=25,12,IF(K126&gt;=15,9,IF(K126&gt;=8,6,0))))</f>
        <v>0</v>
      </c>
      <c r="L514" s="17">
        <f>IF(L126="설치",5,0)</f>
        <v>0</v>
      </c>
      <c r="M514" s="17">
        <f>IF(M126="가능",5,0)</f>
        <v>0</v>
      </c>
      <c r="N514" s="17">
        <f>IF(N126="사용",5,0)</f>
        <v>0</v>
      </c>
      <c r="O514" s="17">
        <f>IF(O126&gt;=550,10,IF(O126&gt;=400,8,IF(O126&gt;=300,6,IF(O126&gt;=200,4,IF(O126&gt;=50,2,0)))))</f>
        <v>0</v>
      </c>
      <c r="P514" s="17">
        <f>IF(P126&gt;=5000,10,IF(P126&gt;=3000,8,IF(P126&gt;=2000,6,IF(P126&gt;=1000,4,IF(P126&gt;=500,2,0)))))</f>
        <v>0</v>
      </c>
      <c r="Q514" s="17">
        <f>IF(Q126&gt;=1000,10,IF(Q126&gt;=800,8,IF(Q126&gt;=600,6,IF(Q126&gt;=400,4,IF(Q126&gt;=200,2,0)))))</f>
        <v>0</v>
      </c>
      <c r="R514" s="17">
        <f>IF(R126&gt;=5000,5,IF(R126&gt;=3000,4,IF(R126&gt;=2000,3,IF(R126&gt;=1000,2,IF(R126&gt;=500,1,0)))))</f>
        <v>0</v>
      </c>
      <c r="S514" s="17">
        <f>IF(S126&gt;=4000,5,IF(S126&gt;=2500,4,IF(S126&gt;=1000,3,IF(S126&gt;=500,2,IF(S126&gt;=300,1,0)))))</f>
        <v>0</v>
      </c>
      <c r="T514" s="17">
        <f>IF(T126&gt;=15,15,IF(T126&gt;=12,12,IF(T126&gt;=9,9,IF(T126&gt;=6,6,IF(T126&gt;=1,3,0)))))</f>
        <v>0</v>
      </c>
      <c r="U514" s="17">
        <f>IF(U126&gt;=50,15,IF(U126&gt;=20,10,IF(U126&gt;=1,5,0)))</f>
        <v>0</v>
      </c>
      <c r="V514" s="17">
        <f>IF(V126&gt;=3,15,IF(V126&gt;=2,10,IF(V126&gt;=1,5,0)))</f>
        <v>0</v>
      </c>
      <c r="W514" s="17">
        <f>IF(W126&gt;=25,10,IF(W126&gt;=20,8,IF(W126&gt;=16,6,IF(W126&gt;=11,4,IF(W126&gt;=6,2,IF(W126&gt;=1,1,0))))))</f>
        <v>0</v>
      </c>
      <c r="X514" s="17">
        <f>IF(X126="구성",15,0)</f>
        <v>0</v>
      </c>
      <c r="Y514" s="17">
        <f>IF(Y126&gt;=4,10,IF(Y126=3,8,IF(Y126=2,6,IF(Y126=1,4,0))))</f>
        <v>0</v>
      </c>
      <c r="Z514" s="35">
        <f>Z126</f>
        <v>0</v>
      </c>
      <c r="AA514" s="35">
        <f>AA126</f>
        <v>0</v>
      </c>
      <c r="AB514" s="35">
        <f>AB126</f>
        <v>0</v>
      </c>
      <c r="AC514" s="35">
        <f>AC126</f>
        <v>0</v>
      </c>
      <c r="AD514" s="35">
        <f>AD126</f>
        <v>0</v>
      </c>
      <c r="AE514" s="18">
        <f t="shared" si="4"/>
        <v>0</v>
      </c>
    </row>
    <row r="515" spans="1:31" x14ac:dyDescent="0.3">
      <c r="A515" s="217">
        <f>A127</f>
        <v>122</v>
      </c>
      <c r="B515" s="16">
        <f>B127</f>
        <v>0</v>
      </c>
      <c r="C515" s="198">
        <f>C127</f>
        <v>0</v>
      </c>
      <c r="D515" s="16">
        <f>D127</f>
        <v>0</v>
      </c>
      <c r="E515" s="16">
        <f t="shared" si="3"/>
        <v>0</v>
      </c>
      <c r="F515" s="17">
        <f>IF(F127="후원(일시22건 또는 정기8건)또는 자원봉사(8명)",10,IF(F127="후원(일시13건 또는 정기5건)또는 자원봉사(7명)",8,IF(F127="후원(일시7건 또는 정기3건)또는 자원봉사(4명)",6,IF(F127="후원(일시4건 또는 정기2건)또는 자원봉사(2명)",4,IF(F127="후원(일시1건 또는 정기1건)또는 자원봉사(1명)",2,0)))))</f>
        <v>0</v>
      </c>
      <c r="G515" s="17">
        <f>IF(G127="게시",5,0)</f>
        <v>0</v>
      </c>
      <c r="H515" s="17">
        <f>IF(H127&gt;=6,20,IF(H127=5,15,IF(H127=4,10,IF(H127=3,5,0))))</f>
        <v>0</v>
      </c>
      <c r="I515" s="17">
        <f>IF(I127&gt;=30,20,IF(I127&gt;=22,15,IF(I127&gt;=15,10,IF(I127&gt;=8,5,0))))</f>
        <v>0</v>
      </c>
      <c r="J515" s="17">
        <f>IF(J127&gt;=500,10,IF(J127&gt;=300,8,IF(J127&gt;=200,6,IF(J127&gt;=100,4,IF(J127&gt;=1,2,IF(J127=0,0))))))</f>
        <v>0</v>
      </c>
      <c r="K515" s="17">
        <f>IF(K127&gt;=40,15,IF(K127&gt;=25,12,IF(K127&gt;=15,9,IF(K127&gt;=8,6,0))))</f>
        <v>0</v>
      </c>
      <c r="L515" s="17">
        <f>IF(L127="설치",5,0)</f>
        <v>0</v>
      </c>
      <c r="M515" s="17">
        <f>IF(M127="가능",5,0)</f>
        <v>0</v>
      </c>
      <c r="N515" s="17">
        <f>IF(N127="사용",5,0)</f>
        <v>0</v>
      </c>
      <c r="O515" s="17">
        <f>IF(O127&gt;=550,10,IF(O127&gt;=400,8,IF(O127&gt;=300,6,IF(O127&gt;=200,4,IF(O127&gt;=50,2,0)))))</f>
        <v>0</v>
      </c>
      <c r="P515" s="17">
        <f>IF(P127&gt;=5000,10,IF(P127&gt;=3000,8,IF(P127&gt;=2000,6,IF(P127&gt;=1000,4,IF(P127&gt;=500,2,0)))))</f>
        <v>0</v>
      </c>
      <c r="Q515" s="17">
        <f>IF(Q127&gt;=1000,10,IF(Q127&gt;=800,8,IF(Q127&gt;=600,6,IF(Q127&gt;=400,4,IF(Q127&gt;=200,2,0)))))</f>
        <v>0</v>
      </c>
      <c r="R515" s="17">
        <f>IF(R127&gt;=5000,5,IF(R127&gt;=3000,4,IF(R127&gt;=2000,3,IF(R127&gt;=1000,2,IF(R127&gt;=500,1,0)))))</f>
        <v>0</v>
      </c>
      <c r="S515" s="17">
        <f>IF(S127&gt;=4000,5,IF(S127&gt;=2500,4,IF(S127&gt;=1000,3,IF(S127&gt;=500,2,IF(S127&gt;=300,1,0)))))</f>
        <v>0</v>
      </c>
      <c r="T515" s="17">
        <f>IF(T127&gt;=15,15,IF(T127&gt;=12,12,IF(T127&gt;=9,9,IF(T127&gt;=6,6,IF(T127&gt;=1,3,0)))))</f>
        <v>0</v>
      </c>
      <c r="U515" s="17">
        <f>IF(U127&gt;=50,15,IF(U127&gt;=20,10,IF(U127&gt;=1,5,0)))</f>
        <v>0</v>
      </c>
      <c r="V515" s="17">
        <f>IF(V127&gt;=3,15,IF(V127&gt;=2,10,IF(V127&gt;=1,5,0)))</f>
        <v>0</v>
      </c>
      <c r="W515" s="17">
        <f>IF(W127&gt;=25,10,IF(W127&gt;=20,8,IF(W127&gt;=16,6,IF(W127&gt;=11,4,IF(W127&gt;=6,2,IF(W127&gt;=1,1,0))))))</f>
        <v>0</v>
      </c>
      <c r="X515" s="17">
        <f>IF(X127="구성",15,0)</f>
        <v>0</v>
      </c>
      <c r="Y515" s="17">
        <f>IF(Y127&gt;=4,10,IF(Y127=3,8,IF(Y127=2,6,IF(Y127=1,4,0))))</f>
        <v>0</v>
      </c>
      <c r="Z515" s="35">
        <f>Z127</f>
        <v>0</v>
      </c>
      <c r="AA515" s="35">
        <f>AA127</f>
        <v>0</v>
      </c>
      <c r="AB515" s="35">
        <f>AB127</f>
        <v>0</v>
      </c>
      <c r="AC515" s="35">
        <f>AC127</f>
        <v>0</v>
      </c>
      <c r="AD515" s="35">
        <f>AD127</f>
        <v>0</v>
      </c>
      <c r="AE515" s="18">
        <f t="shared" si="4"/>
        <v>0</v>
      </c>
    </row>
    <row r="516" spans="1:31" x14ac:dyDescent="0.3">
      <c r="A516" s="217">
        <f>A128</f>
        <v>123</v>
      </c>
      <c r="B516" s="16">
        <f>B128</f>
        <v>0</v>
      </c>
      <c r="C516" s="198">
        <f>C128</f>
        <v>0</v>
      </c>
      <c r="D516" s="16">
        <f>D128</f>
        <v>0</v>
      </c>
      <c r="E516" s="16">
        <f t="shared" si="3"/>
        <v>0</v>
      </c>
      <c r="F516" s="17">
        <f>IF(F128="후원(일시22건 또는 정기8건)또는 자원봉사(8명)",10,IF(F128="후원(일시13건 또는 정기5건)또는 자원봉사(7명)",8,IF(F128="후원(일시7건 또는 정기3건)또는 자원봉사(4명)",6,IF(F128="후원(일시4건 또는 정기2건)또는 자원봉사(2명)",4,IF(F128="후원(일시1건 또는 정기1건)또는 자원봉사(1명)",2,0)))))</f>
        <v>0</v>
      </c>
      <c r="G516" s="17">
        <f>IF(G128="게시",5,0)</f>
        <v>0</v>
      </c>
      <c r="H516" s="17">
        <f>IF(H128&gt;=6,20,IF(H128=5,15,IF(H128=4,10,IF(H128=3,5,0))))</f>
        <v>0</v>
      </c>
      <c r="I516" s="17">
        <f>IF(I128&gt;=30,20,IF(I128&gt;=22,15,IF(I128&gt;=15,10,IF(I128&gt;=8,5,0))))</f>
        <v>0</v>
      </c>
      <c r="J516" s="17">
        <f>IF(J128&gt;=500,10,IF(J128&gt;=300,8,IF(J128&gt;=200,6,IF(J128&gt;=100,4,IF(J128&gt;=1,2,IF(J128=0,0))))))</f>
        <v>0</v>
      </c>
      <c r="K516" s="17">
        <f>IF(K128&gt;=40,15,IF(K128&gt;=25,12,IF(K128&gt;=15,9,IF(K128&gt;=8,6,0))))</f>
        <v>0</v>
      </c>
      <c r="L516" s="17">
        <f>IF(L128="설치",5,0)</f>
        <v>0</v>
      </c>
      <c r="M516" s="17">
        <f>IF(M128="가능",5,0)</f>
        <v>0</v>
      </c>
      <c r="N516" s="17">
        <f>IF(N128="사용",5,0)</f>
        <v>0</v>
      </c>
      <c r="O516" s="17">
        <f>IF(O128&gt;=550,10,IF(O128&gt;=400,8,IF(O128&gt;=300,6,IF(O128&gt;=200,4,IF(O128&gt;=50,2,0)))))</f>
        <v>0</v>
      </c>
      <c r="P516" s="17">
        <f>IF(P128&gt;=5000,10,IF(P128&gt;=3000,8,IF(P128&gt;=2000,6,IF(P128&gt;=1000,4,IF(P128&gt;=500,2,0)))))</f>
        <v>0</v>
      </c>
      <c r="Q516" s="17">
        <f>IF(Q128&gt;=1000,10,IF(Q128&gt;=800,8,IF(Q128&gt;=600,6,IF(Q128&gt;=400,4,IF(Q128&gt;=200,2,0)))))</f>
        <v>0</v>
      </c>
      <c r="R516" s="17">
        <f>IF(R128&gt;=5000,5,IF(R128&gt;=3000,4,IF(R128&gt;=2000,3,IF(R128&gt;=1000,2,IF(R128&gt;=500,1,0)))))</f>
        <v>0</v>
      </c>
      <c r="S516" s="17">
        <f>IF(S128&gt;=4000,5,IF(S128&gt;=2500,4,IF(S128&gt;=1000,3,IF(S128&gt;=500,2,IF(S128&gt;=300,1,0)))))</f>
        <v>0</v>
      </c>
      <c r="T516" s="17">
        <f>IF(T128&gt;=15,15,IF(T128&gt;=12,12,IF(T128&gt;=9,9,IF(T128&gt;=6,6,IF(T128&gt;=1,3,0)))))</f>
        <v>0</v>
      </c>
      <c r="U516" s="17">
        <f>IF(U128&gt;=50,15,IF(U128&gt;=20,10,IF(U128&gt;=1,5,0)))</f>
        <v>0</v>
      </c>
      <c r="V516" s="17">
        <f>IF(V128&gt;=3,15,IF(V128&gt;=2,10,IF(V128&gt;=1,5,0)))</f>
        <v>0</v>
      </c>
      <c r="W516" s="17">
        <f>IF(W128&gt;=25,10,IF(W128&gt;=20,8,IF(W128&gt;=16,6,IF(W128&gt;=11,4,IF(W128&gt;=6,2,IF(W128&gt;=1,1,0))))))</f>
        <v>0</v>
      </c>
      <c r="X516" s="17">
        <f>IF(X128="구성",15,0)</f>
        <v>0</v>
      </c>
      <c r="Y516" s="17">
        <f>IF(Y128&gt;=4,10,IF(Y128=3,8,IF(Y128=2,6,IF(Y128=1,4,0))))</f>
        <v>0</v>
      </c>
      <c r="Z516" s="35">
        <f>Z128</f>
        <v>0</v>
      </c>
      <c r="AA516" s="35">
        <f>AA128</f>
        <v>0</v>
      </c>
      <c r="AB516" s="35">
        <f>AB128</f>
        <v>0</v>
      </c>
      <c r="AC516" s="35">
        <f>AC128</f>
        <v>0</v>
      </c>
      <c r="AD516" s="35">
        <f>AD128</f>
        <v>0</v>
      </c>
      <c r="AE516" s="18">
        <f t="shared" si="4"/>
        <v>0</v>
      </c>
    </row>
    <row r="517" spans="1:31" x14ac:dyDescent="0.3">
      <c r="A517" s="217">
        <f>A129</f>
        <v>124</v>
      </c>
      <c r="B517" s="16">
        <f>B129</f>
        <v>0</v>
      </c>
      <c r="C517" s="198">
        <f>C129</f>
        <v>0</v>
      </c>
      <c r="D517" s="16">
        <f>D129</f>
        <v>0</v>
      </c>
      <c r="E517" s="16">
        <f t="shared" si="3"/>
        <v>0</v>
      </c>
      <c r="F517" s="17">
        <f>IF(F129="후원(일시22건 또는 정기8건)또는 자원봉사(8명)",10,IF(F129="후원(일시13건 또는 정기5건)또는 자원봉사(7명)",8,IF(F129="후원(일시7건 또는 정기3건)또는 자원봉사(4명)",6,IF(F129="후원(일시4건 또는 정기2건)또는 자원봉사(2명)",4,IF(F129="후원(일시1건 또는 정기1건)또는 자원봉사(1명)",2,0)))))</f>
        <v>0</v>
      </c>
      <c r="G517" s="17">
        <f>IF(G129="게시",5,0)</f>
        <v>0</v>
      </c>
      <c r="H517" s="17">
        <f>IF(H129&gt;=6,20,IF(H129=5,15,IF(H129=4,10,IF(H129=3,5,0))))</f>
        <v>0</v>
      </c>
      <c r="I517" s="17">
        <f>IF(I129&gt;=30,20,IF(I129&gt;=22,15,IF(I129&gt;=15,10,IF(I129&gt;=8,5,0))))</f>
        <v>0</v>
      </c>
      <c r="J517" s="17">
        <f>IF(J129&gt;=500,10,IF(J129&gt;=300,8,IF(J129&gt;=200,6,IF(J129&gt;=100,4,IF(J129&gt;=1,2,IF(J129=0,0))))))</f>
        <v>0</v>
      </c>
      <c r="K517" s="17">
        <f>IF(K129&gt;=40,15,IF(K129&gt;=25,12,IF(K129&gt;=15,9,IF(K129&gt;=8,6,0))))</f>
        <v>0</v>
      </c>
      <c r="L517" s="17">
        <f>IF(L129="설치",5,0)</f>
        <v>0</v>
      </c>
      <c r="M517" s="17">
        <f>IF(M129="가능",5,0)</f>
        <v>0</v>
      </c>
      <c r="N517" s="17">
        <f>IF(N129="사용",5,0)</f>
        <v>0</v>
      </c>
      <c r="O517" s="17">
        <f>IF(O129&gt;=550,10,IF(O129&gt;=400,8,IF(O129&gt;=300,6,IF(O129&gt;=200,4,IF(O129&gt;=50,2,0)))))</f>
        <v>0</v>
      </c>
      <c r="P517" s="17">
        <f>IF(P129&gt;=5000,10,IF(P129&gt;=3000,8,IF(P129&gt;=2000,6,IF(P129&gt;=1000,4,IF(P129&gt;=500,2,0)))))</f>
        <v>0</v>
      </c>
      <c r="Q517" s="17">
        <f>IF(Q129&gt;=1000,10,IF(Q129&gt;=800,8,IF(Q129&gt;=600,6,IF(Q129&gt;=400,4,IF(Q129&gt;=200,2,0)))))</f>
        <v>0</v>
      </c>
      <c r="R517" s="17">
        <f>IF(R129&gt;=5000,5,IF(R129&gt;=3000,4,IF(R129&gt;=2000,3,IF(R129&gt;=1000,2,IF(R129&gt;=500,1,0)))))</f>
        <v>0</v>
      </c>
      <c r="S517" s="17">
        <f>IF(S129&gt;=4000,5,IF(S129&gt;=2500,4,IF(S129&gt;=1000,3,IF(S129&gt;=500,2,IF(S129&gt;=300,1,0)))))</f>
        <v>0</v>
      </c>
      <c r="T517" s="17">
        <f>IF(T129&gt;=15,15,IF(T129&gt;=12,12,IF(T129&gt;=9,9,IF(T129&gt;=6,6,IF(T129&gt;=1,3,0)))))</f>
        <v>0</v>
      </c>
      <c r="U517" s="17">
        <f>IF(U129&gt;=50,15,IF(U129&gt;=20,10,IF(U129&gt;=1,5,0)))</f>
        <v>0</v>
      </c>
      <c r="V517" s="17">
        <f>IF(V129&gt;=3,15,IF(V129&gt;=2,10,IF(V129&gt;=1,5,0)))</f>
        <v>0</v>
      </c>
      <c r="W517" s="17">
        <f>IF(W129&gt;=25,10,IF(W129&gt;=20,8,IF(W129&gt;=16,6,IF(W129&gt;=11,4,IF(W129&gt;=6,2,IF(W129&gt;=1,1,0))))))</f>
        <v>0</v>
      </c>
      <c r="X517" s="17">
        <f>IF(X129="구성",15,0)</f>
        <v>0</v>
      </c>
      <c r="Y517" s="17">
        <f>IF(Y129&gt;=4,10,IF(Y129=3,8,IF(Y129=2,6,IF(Y129=1,4,0))))</f>
        <v>0</v>
      </c>
      <c r="Z517" s="35">
        <f>Z129</f>
        <v>0</v>
      </c>
      <c r="AA517" s="35">
        <f>AA129</f>
        <v>0</v>
      </c>
      <c r="AB517" s="35">
        <f>AB129</f>
        <v>0</v>
      </c>
      <c r="AC517" s="35">
        <f>AC129</f>
        <v>0</v>
      </c>
      <c r="AD517" s="35">
        <f>AD129</f>
        <v>0</v>
      </c>
      <c r="AE517" s="18">
        <f t="shared" si="4"/>
        <v>0</v>
      </c>
    </row>
    <row r="518" spans="1:31" x14ac:dyDescent="0.3">
      <c r="A518" s="217">
        <f>A130</f>
        <v>125</v>
      </c>
      <c r="B518" s="16">
        <f>B130</f>
        <v>0</v>
      </c>
      <c r="C518" s="198">
        <f>C130</f>
        <v>0</v>
      </c>
      <c r="D518" s="16">
        <f>D130</f>
        <v>0</v>
      </c>
      <c r="E518" s="16">
        <f t="shared" si="3"/>
        <v>0</v>
      </c>
      <c r="F518" s="17">
        <f>IF(F130="후원(일시22건 또는 정기8건)또는 자원봉사(8명)",10,IF(F130="후원(일시13건 또는 정기5건)또는 자원봉사(7명)",8,IF(F130="후원(일시7건 또는 정기3건)또는 자원봉사(4명)",6,IF(F130="후원(일시4건 또는 정기2건)또는 자원봉사(2명)",4,IF(F130="후원(일시1건 또는 정기1건)또는 자원봉사(1명)",2,0)))))</f>
        <v>0</v>
      </c>
      <c r="G518" s="17">
        <f>IF(G130="게시",5,0)</f>
        <v>0</v>
      </c>
      <c r="H518" s="17">
        <f>IF(H130&gt;=6,20,IF(H130=5,15,IF(H130=4,10,IF(H130=3,5,0))))</f>
        <v>0</v>
      </c>
      <c r="I518" s="17">
        <f>IF(I130&gt;=30,20,IF(I130&gt;=22,15,IF(I130&gt;=15,10,IF(I130&gt;=8,5,0))))</f>
        <v>0</v>
      </c>
      <c r="J518" s="17">
        <f>IF(J130&gt;=500,10,IF(J130&gt;=300,8,IF(J130&gt;=200,6,IF(J130&gt;=100,4,IF(J130&gt;=1,2,IF(J130=0,0))))))</f>
        <v>0</v>
      </c>
      <c r="K518" s="17">
        <f>IF(K130&gt;=40,15,IF(K130&gt;=25,12,IF(K130&gt;=15,9,IF(K130&gt;=8,6,0))))</f>
        <v>0</v>
      </c>
      <c r="L518" s="17">
        <f>IF(L130="설치",5,0)</f>
        <v>0</v>
      </c>
      <c r="M518" s="17">
        <f>IF(M130="가능",5,0)</f>
        <v>0</v>
      </c>
      <c r="N518" s="17">
        <f>IF(N130="사용",5,0)</f>
        <v>0</v>
      </c>
      <c r="O518" s="17">
        <f>IF(O130&gt;=550,10,IF(O130&gt;=400,8,IF(O130&gt;=300,6,IF(O130&gt;=200,4,IF(O130&gt;=50,2,0)))))</f>
        <v>0</v>
      </c>
      <c r="P518" s="17">
        <f>IF(P130&gt;=5000,10,IF(P130&gt;=3000,8,IF(P130&gt;=2000,6,IF(P130&gt;=1000,4,IF(P130&gt;=500,2,0)))))</f>
        <v>0</v>
      </c>
      <c r="Q518" s="17">
        <f>IF(Q130&gt;=1000,10,IF(Q130&gt;=800,8,IF(Q130&gt;=600,6,IF(Q130&gt;=400,4,IF(Q130&gt;=200,2,0)))))</f>
        <v>0</v>
      </c>
      <c r="R518" s="17">
        <f>IF(R130&gt;=5000,5,IF(R130&gt;=3000,4,IF(R130&gt;=2000,3,IF(R130&gt;=1000,2,IF(R130&gt;=500,1,0)))))</f>
        <v>0</v>
      </c>
      <c r="S518" s="17">
        <f>IF(S130&gt;=4000,5,IF(S130&gt;=2500,4,IF(S130&gt;=1000,3,IF(S130&gt;=500,2,IF(S130&gt;=300,1,0)))))</f>
        <v>0</v>
      </c>
      <c r="T518" s="17">
        <f>IF(T130&gt;=15,15,IF(T130&gt;=12,12,IF(T130&gt;=9,9,IF(T130&gt;=6,6,IF(T130&gt;=1,3,0)))))</f>
        <v>0</v>
      </c>
      <c r="U518" s="17">
        <f>IF(U130&gt;=50,15,IF(U130&gt;=20,10,IF(U130&gt;=1,5,0)))</f>
        <v>0</v>
      </c>
      <c r="V518" s="17">
        <f>IF(V130&gt;=3,15,IF(V130&gt;=2,10,IF(V130&gt;=1,5,0)))</f>
        <v>0</v>
      </c>
      <c r="W518" s="17">
        <f>IF(W130&gt;=25,10,IF(W130&gt;=20,8,IF(W130&gt;=16,6,IF(W130&gt;=11,4,IF(W130&gt;=6,2,IF(W130&gt;=1,1,0))))))</f>
        <v>0</v>
      </c>
      <c r="X518" s="17">
        <f>IF(X130="구성",15,0)</f>
        <v>0</v>
      </c>
      <c r="Y518" s="17">
        <f>IF(Y130&gt;=4,10,IF(Y130=3,8,IF(Y130=2,6,IF(Y130=1,4,0))))</f>
        <v>0</v>
      </c>
      <c r="Z518" s="35">
        <f>Z130</f>
        <v>0</v>
      </c>
      <c r="AA518" s="35">
        <f>AA130</f>
        <v>0</v>
      </c>
      <c r="AB518" s="35">
        <f>AB130</f>
        <v>0</v>
      </c>
      <c r="AC518" s="35">
        <f>AC130</f>
        <v>0</v>
      </c>
      <c r="AD518" s="35">
        <f>AD130</f>
        <v>0</v>
      </c>
      <c r="AE518" s="18">
        <f t="shared" si="4"/>
        <v>0</v>
      </c>
    </row>
    <row r="519" spans="1:31" x14ac:dyDescent="0.3">
      <c r="A519" s="217">
        <f>A131</f>
        <v>126</v>
      </c>
      <c r="B519" s="16">
        <f>B131</f>
        <v>0</v>
      </c>
      <c r="C519" s="198">
        <f>C131</f>
        <v>0</v>
      </c>
      <c r="D519" s="16">
        <f>D131</f>
        <v>0</v>
      </c>
      <c r="E519" s="16">
        <f t="shared" si="3"/>
        <v>0</v>
      </c>
      <c r="F519" s="17">
        <f>IF(F131="후원(일시22건 또는 정기8건)또는 자원봉사(8명)",10,IF(F131="후원(일시13건 또는 정기5건)또는 자원봉사(7명)",8,IF(F131="후원(일시7건 또는 정기3건)또는 자원봉사(4명)",6,IF(F131="후원(일시4건 또는 정기2건)또는 자원봉사(2명)",4,IF(F131="후원(일시1건 또는 정기1건)또는 자원봉사(1명)",2,0)))))</f>
        <v>0</v>
      </c>
      <c r="G519" s="17">
        <f>IF(G131="게시",5,0)</f>
        <v>0</v>
      </c>
      <c r="H519" s="17">
        <f>IF(H131&gt;=6,20,IF(H131=5,15,IF(H131=4,10,IF(H131=3,5,0))))</f>
        <v>0</v>
      </c>
      <c r="I519" s="17">
        <f>IF(I131&gt;=30,20,IF(I131&gt;=22,15,IF(I131&gt;=15,10,IF(I131&gt;=8,5,0))))</f>
        <v>0</v>
      </c>
      <c r="J519" s="17">
        <f>IF(J131&gt;=500,10,IF(J131&gt;=300,8,IF(J131&gt;=200,6,IF(J131&gt;=100,4,IF(J131&gt;=1,2,IF(J131=0,0))))))</f>
        <v>0</v>
      </c>
      <c r="K519" s="17">
        <f>IF(K131&gt;=40,15,IF(K131&gt;=25,12,IF(K131&gt;=15,9,IF(K131&gt;=8,6,0))))</f>
        <v>0</v>
      </c>
      <c r="L519" s="17">
        <f>IF(L131="설치",5,0)</f>
        <v>0</v>
      </c>
      <c r="M519" s="17">
        <f>IF(M131="가능",5,0)</f>
        <v>0</v>
      </c>
      <c r="N519" s="17">
        <f>IF(N131="사용",5,0)</f>
        <v>0</v>
      </c>
      <c r="O519" s="17">
        <f>IF(O131&gt;=550,10,IF(O131&gt;=400,8,IF(O131&gt;=300,6,IF(O131&gt;=200,4,IF(O131&gt;=50,2,0)))))</f>
        <v>0</v>
      </c>
      <c r="P519" s="17">
        <f>IF(P131&gt;=5000,10,IF(P131&gt;=3000,8,IF(P131&gt;=2000,6,IF(P131&gt;=1000,4,IF(P131&gt;=500,2,0)))))</f>
        <v>0</v>
      </c>
      <c r="Q519" s="17">
        <f>IF(Q131&gt;=1000,10,IF(Q131&gt;=800,8,IF(Q131&gt;=600,6,IF(Q131&gt;=400,4,IF(Q131&gt;=200,2,0)))))</f>
        <v>0</v>
      </c>
      <c r="R519" s="17">
        <f>IF(R131&gt;=5000,5,IF(R131&gt;=3000,4,IF(R131&gt;=2000,3,IF(R131&gt;=1000,2,IF(R131&gt;=500,1,0)))))</f>
        <v>0</v>
      </c>
      <c r="S519" s="17">
        <f>IF(S131&gt;=4000,5,IF(S131&gt;=2500,4,IF(S131&gt;=1000,3,IF(S131&gt;=500,2,IF(S131&gt;=300,1,0)))))</f>
        <v>0</v>
      </c>
      <c r="T519" s="17">
        <f>IF(T131&gt;=15,15,IF(T131&gt;=12,12,IF(T131&gt;=9,9,IF(T131&gt;=6,6,IF(T131&gt;=1,3,0)))))</f>
        <v>0</v>
      </c>
      <c r="U519" s="17">
        <f>IF(U131&gt;=50,15,IF(U131&gt;=20,10,IF(U131&gt;=1,5,0)))</f>
        <v>0</v>
      </c>
      <c r="V519" s="17">
        <f>IF(V131&gt;=3,15,IF(V131&gt;=2,10,IF(V131&gt;=1,5,0)))</f>
        <v>0</v>
      </c>
      <c r="W519" s="17">
        <f>IF(W131&gt;=25,10,IF(W131&gt;=20,8,IF(W131&gt;=16,6,IF(W131&gt;=11,4,IF(W131&gt;=6,2,IF(W131&gt;=1,1,0))))))</f>
        <v>0</v>
      </c>
      <c r="X519" s="17">
        <f>IF(X131="구성",15,0)</f>
        <v>0</v>
      </c>
      <c r="Y519" s="17">
        <f>IF(Y131&gt;=4,10,IF(Y131=3,8,IF(Y131=2,6,IF(Y131=1,4,0))))</f>
        <v>0</v>
      </c>
      <c r="Z519" s="35">
        <f>Z131</f>
        <v>0</v>
      </c>
      <c r="AA519" s="35">
        <f>AA131</f>
        <v>0</v>
      </c>
      <c r="AB519" s="35">
        <f>AB131</f>
        <v>0</v>
      </c>
      <c r="AC519" s="35">
        <f>AC131</f>
        <v>0</v>
      </c>
      <c r="AD519" s="35">
        <f>AD131</f>
        <v>0</v>
      </c>
      <c r="AE519" s="18">
        <f t="shared" si="4"/>
        <v>0</v>
      </c>
    </row>
    <row r="520" spans="1:31" x14ac:dyDescent="0.3">
      <c r="A520" s="217">
        <f>A132</f>
        <v>127</v>
      </c>
      <c r="B520" s="16">
        <f>B132</f>
        <v>0</v>
      </c>
      <c r="C520" s="198">
        <f>C132</f>
        <v>0</v>
      </c>
      <c r="D520" s="16">
        <f>D132</f>
        <v>0</v>
      </c>
      <c r="E520" s="16">
        <f t="shared" si="3"/>
        <v>0</v>
      </c>
      <c r="F520" s="17">
        <f>IF(F132="후원(일시22건 또는 정기8건)또는 자원봉사(8명)",10,IF(F132="후원(일시13건 또는 정기5건)또는 자원봉사(7명)",8,IF(F132="후원(일시7건 또는 정기3건)또는 자원봉사(4명)",6,IF(F132="후원(일시4건 또는 정기2건)또는 자원봉사(2명)",4,IF(F132="후원(일시1건 또는 정기1건)또는 자원봉사(1명)",2,0)))))</f>
        <v>0</v>
      </c>
      <c r="G520" s="17">
        <f>IF(G132="게시",5,0)</f>
        <v>0</v>
      </c>
      <c r="H520" s="17">
        <f>IF(H132&gt;=6,20,IF(H132=5,15,IF(H132=4,10,IF(H132=3,5,0))))</f>
        <v>0</v>
      </c>
      <c r="I520" s="17">
        <f>IF(I132&gt;=30,20,IF(I132&gt;=22,15,IF(I132&gt;=15,10,IF(I132&gt;=8,5,0))))</f>
        <v>0</v>
      </c>
      <c r="J520" s="17">
        <f>IF(J132&gt;=500,10,IF(J132&gt;=300,8,IF(J132&gt;=200,6,IF(J132&gt;=100,4,IF(J132&gt;=1,2,IF(J132=0,0))))))</f>
        <v>0</v>
      </c>
      <c r="K520" s="17">
        <f>IF(K132&gt;=40,15,IF(K132&gt;=25,12,IF(K132&gt;=15,9,IF(K132&gt;=8,6,0))))</f>
        <v>0</v>
      </c>
      <c r="L520" s="17">
        <f>IF(L132="설치",5,0)</f>
        <v>0</v>
      </c>
      <c r="M520" s="17">
        <f>IF(M132="가능",5,0)</f>
        <v>0</v>
      </c>
      <c r="N520" s="17">
        <f>IF(N132="사용",5,0)</f>
        <v>0</v>
      </c>
      <c r="O520" s="17">
        <f>IF(O132&gt;=550,10,IF(O132&gt;=400,8,IF(O132&gt;=300,6,IF(O132&gt;=200,4,IF(O132&gt;=50,2,0)))))</f>
        <v>0</v>
      </c>
      <c r="P520" s="17">
        <f>IF(P132&gt;=5000,10,IF(P132&gt;=3000,8,IF(P132&gt;=2000,6,IF(P132&gt;=1000,4,IF(P132&gt;=500,2,0)))))</f>
        <v>0</v>
      </c>
      <c r="Q520" s="17">
        <f>IF(Q132&gt;=1000,10,IF(Q132&gt;=800,8,IF(Q132&gt;=600,6,IF(Q132&gt;=400,4,IF(Q132&gt;=200,2,0)))))</f>
        <v>0</v>
      </c>
      <c r="R520" s="17">
        <f>IF(R132&gt;=5000,5,IF(R132&gt;=3000,4,IF(R132&gt;=2000,3,IF(R132&gt;=1000,2,IF(R132&gt;=500,1,0)))))</f>
        <v>0</v>
      </c>
      <c r="S520" s="17">
        <f>IF(S132&gt;=4000,5,IF(S132&gt;=2500,4,IF(S132&gt;=1000,3,IF(S132&gt;=500,2,IF(S132&gt;=300,1,0)))))</f>
        <v>0</v>
      </c>
      <c r="T520" s="17">
        <f>IF(T132&gt;=15,15,IF(T132&gt;=12,12,IF(T132&gt;=9,9,IF(T132&gt;=6,6,IF(T132&gt;=1,3,0)))))</f>
        <v>0</v>
      </c>
      <c r="U520" s="17">
        <f>IF(U132&gt;=50,15,IF(U132&gt;=20,10,IF(U132&gt;=1,5,0)))</f>
        <v>0</v>
      </c>
      <c r="V520" s="17">
        <f>IF(V132&gt;=3,15,IF(V132&gt;=2,10,IF(V132&gt;=1,5,0)))</f>
        <v>0</v>
      </c>
      <c r="W520" s="17">
        <f>IF(W132&gt;=25,10,IF(W132&gt;=20,8,IF(W132&gt;=16,6,IF(W132&gt;=11,4,IF(W132&gt;=6,2,IF(W132&gt;=1,1,0))))))</f>
        <v>0</v>
      </c>
      <c r="X520" s="17">
        <f>IF(X132="구성",15,0)</f>
        <v>0</v>
      </c>
      <c r="Y520" s="17">
        <f>IF(Y132&gt;=4,10,IF(Y132=3,8,IF(Y132=2,6,IF(Y132=1,4,0))))</f>
        <v>0</v>
      </c>
      <c r="Z520" s="35">
        <f>Z132</f>
        <v>0</v>
      </c>
      <c r="AA520" s="35">
        <f>AA132</f>
        <v>0</v>
      </c>
      <c r="AB520" s="35">
        <f>AB132</f>
        <v>0</v>
      </c>
      <c r="AC520" s="35">
        <f>AC132</f>
        <v>0</v>
      </c>
      <c r="AD520" s="35">
        <f>AD132</f>
        <v>0</v>
      </c>
      <c r="AE520" s="18">
        <f t="shared" si="4"/>
        <v>0</v>
      </c>
    </row>
    <row r="521" spans="1:31" x14ac:dyDescent="0.3">
      <c r="A521" s="217">
        <f>A133</f>
        <v>128</v>
      </c>
      <c r="B521" s="16">
        <f>B133</f>
        <v>0</v>
      </c>
      <c r="C521" s="198">
        <f>C133</f>
        <v>0</v>
      </c>
      <c r="D521" s="16">
        <f>D133</f>
        <v>0</v>
      </c>
      <c r="E521" s="16">
        <f t="shared" si="3"/>
        <v>0</v>
      </c>
      <c r="F521" s="17">
        <f>IF(F133="후원(일시22건 또는 정기8건)또는 자원봉사(8명)",10,IF(F133="후원(일시13건 또는 정기5건)또는 자원봉사(7명)",8,IF(F133="후원(일시7건 또는 정기3건)또는 자원봉사(4명)",6,IF(F133="후원(일시4건 또는 정기2건)또는 자원봉사(2명)",4,IF(F133="후원(일시1건 또는 정기1건)또는 자원봉사(1명)",2,0)))))</f>
        <v>0</v>
      </c>
      <c r="G521" s="17">
        <f>IF(G133="게시",5,0)</f>
        <v>0</v>
      </c>
      <c r="H521" s="17">
        <f>IF(H133&gt;=6,20,IF(H133=5,15,IF(H133=4,10,IF(H133=3,5,0))))</f>
        <v>0</v>
      </c>
      <c r="I521" s="17">
        <f>IF(I133&gt;=30,20,IF(I133&gt;=22,15,IF(I133&gt;=15,10,IF(I133&gt;=8,5,0))))</f>
        <v>0</v>
      </c>
      <c r="J521" s="17">
        <f>IF(J133&gt;=500,10,IF(J133&gt;=300,8,IF(J133&gt;=200,6,IF(J133&gt;=100,4,IF(J133&gt;=1,2,IF(J133=0,0))))))</f>
        <v>0</v>
      </c>
      <c r="K521" s="17">
        <f>IF(K133&gt;=40,15,IF(K133&gt;=25,12,IF(K133&gt;=15,9,IF(K133&gt;=8,6,0))))</f>
        <v>0</v>
      </c>
      <c r="L521" s="17">
        <f>IF(L133="설치",5,0)</f>
        <v>0</v>
      </c>
      <c r="M521" s="17">
        <f>IF(M133="가능",5,0)</f>
        <v>0</v>
      </c>
      <c r="N521" s="17">
        <f>IF(N133="사용",5,0)</f>
        <v>0</v>
      </c>
      <c r="O521" s="17">
        <f>IF(O133&gt;=550,10,IF(O133&gt;=400,8,IF(O133&gt;=300,6,IF(O133&gt;=200,4,IF(O133&gt;=50,2,0)))))</f>
        <v>0</v>
      </c>
      <c r="P521" s="17">
        <f>IF(P133&gt;=5000,10,IF(P133&gt;=3000,8,IF(P133&gt;=2000,6,IF(P133&gt;=1000,4,IF(P133&gt;=500,2,0)))))</f>
        <v>0</v>
      </c>
      <c r="Q521" s="17">
        <f>IF(Q133&gt;=1000,10,IF(Q133&gt;=800,8,IF(Q133&gt;=600,6,IF(Q133&gt;=400,4,IF(Q133&gt;=200,2,0)))))</f>
        <v>0</v>
      </c>
      <c r="R521" s="17">
        <f>IF(R133&gt;=5000,5,IF(R133&gt;=3000,4,IF(R133&gt;=2000,3,IF(R133&gt;=1000,2,IF(R133&gt;=500,1,0)))))</f>
        <v>0</v>
      </c>
      <c r="S521" s="17">
        <f>IF(S133&gt;=4000,5,IF(S133&gt;=2500,4,IF(S133&gt;=1000,3,IF(S133&gt;=500,2,IF(S133&gt;=300,1,0)))))</f>
        <v>0</v>
      </c>
      <c r="T521" s="17">
        <f>IF(T133&gt;=15,15,IF(T133&gt;=12,12,IF(T133&gt;=9,9,IF(T133&gt;=6,6,IF(T133&gt;=1,3,0)))))</f>
        <v>0</v>
      </c>
      <c r="U521" s="17">
        <f>IF(U133&gt;=50,15,IF(U133&gt;=20,10,IF(U133&gt;=1,5,0)))</f>
        <v>0</v>
      </c>
      <c r="V521" s="17">
        <f>IF(V133&gt;=3,15,IF(V133&gt;=2,10,IF(V133&gt;=1,5,0)))</f>
        <v>0</v>
      </c>
      <c r="W521" s="17">
        <f>IF(W133&gt;=25,10,IF(W133&gt;=20,8,IF(W133&gt;=16,6,IF(W133&gt;=11,4,IF(W133&gt;=6,2,IF(W133&gt;=1,1,0))))))</f>
        <v>0</v>
      </c>
      <c r="X521" s="17">
        <f>IF(X133="구성",15,0)</f>
        <v>0</v>
      </c>
      <c r="Y521" s="17">
        <f>IF(Y133&gt;=4,10,IF(Y133=3,8,IF(Y133=2,6,IF(Y133=1,4,0))))</f>
        <v>0</v>
      </c>
      <c r="Z521" s="35">
        <f>Z133</f>
        <v>0</v>
      </c>
      <c r="AA521" s="35">
        <f>AA133</f>
        <v>0</v>
      </c>
      <c r="AB521" s="35">
        <f>AB133</f>
        <v>0</v>
      </c>
      <c r="AC521" s="35">
        <f>AC133</f>
        <v>0</v>
      </c>
      <c r="AD521" s="35">
        <f>AD133</f>
        <v>0</v>
      </c>
      <c r="AE521" s="18">
        <f t="shared" si="4"/>
        <v>0</v>
      </c>
    </row>
    <row r="522" spans="1:31" x14ac:dyDescent="0.3">
      <c r="A522" s="217">
        <f>A134</f>
        <v>129</v>
      </c>
      <c r="B522" s="16">
        <f>B134</f>
        <v>0</v>
      </c>
      <c r="C522" s="198">
        <f>C134</f>
        <v>0</v>
      </c>
      <c r="D522" s="16">
        <f>D134</f>
        <v>0</v>
      </c>
      <c r="E522" s="16">
        <f t="shared" si="3"/>
        <v>0</v>
      </c>
      <c r="F522" s="17">
        <f>IF(F134="후원(일시22건 또는 정기8건)또는 자원봉사(8명)",10,IF(F134="후원(일시13건 또는 정기5건)또는 자원봉사(7명)",8,IF(F134="후원(일시7건 또는 정기3건)또는 자원봉사(4명)",6,IF(F134="후원(일시4건 또는 정기2건)또는 자원봉사(2명)",4,IF(F134="후원(일시1건 또는 정기1건)또는 자원봉사(1명)",2,0)))))</f>
        <v>0</v>
      </c>
      <c r="G522" s="17">
        <f>IF(G134="게시",5,0)</f>
        <v>0</v>
      </c>
      <c r="H522" s="17">
        <f>IF(H134&gt;=6,20,IF(H134=5,15,IF(H134=4,10,IF(H134=3,5,0))))</f>
        <v>0</v>
      </c>
      <c r="I522" s="17">
        <f>IF(I134&gt;=30,20,IF(I134&gt;=22,15,IF(I134&gt;=15,10,IF(I134&gt;=8,5,0))))</f>
        <v>0</v>
      </c>
      <c r="J522" s="17">
        <f>IF(J134&gt;=500,10,IF(J134&gt;=300,8,IF(J134&gt;=200,6,IF(J134&gt;=100,4,IF(J134&gt;=1,2,IF(J134=0,0))))))</f>
        <v>0</v>
      </c>
      <c r="K522" s="17">
        <f>IF(K134&gt;=40,15,IF(K134&gt;=25,12,IF(K134&gt;=15,9,IF(K134&gt;=8,6,0))))</f>
        <v>0</v>
      </c>
      <c r="L522" s="17">
        <f>IF(L134="설치",5,0)</f>
        <v>0</v>
      </c>
      <c r="M522" s="17">
        <f>IF(M134="가능",5,0)</f>
        <v>0</v>
      </c>
      <c r="N522" s="17">
        <f>IF(N134="사용",5,0)</f>
        <v>0</v>
      </c>
      <c r="O522" s="17">
        <f>IF(O134&gt;=550,10,IF(O134&gt;=400,8,IF(O134&gt;=300,6,IF(O134&gt;=200,4,IF(O134&gt;=50,2,0)))))</f>
        <v>0</v>
      </c>
      <c r="P522" s="17">
        <f>IF(P134&gt;=5000,10,IF(P134&gt;=3000,8,IF(P134&gt;=2000,6,IF(P134&gt;=1000,4,IF(P134&gt;=500,2,0)))))</f>
        <v>0</v>
      </c>
      <c r="Q522" s="17">
        <f>IF(Q134&gt;=1000,10,IF(Q134&gt;=800,8,IF(Q134&gt;=600,6,IF(Q134&gt;=400,4,IF(Q134&gt;=200,2,0)))))</f>
        <v>0</v>
      </c>
      <c r="R522" s="17">
        <f>IF(R134&gt;=5000,5,IF(R134&gt;=3000,4,IF(R134&gt;=2000,3,IF(R134&gt;=1000,2,IF(R134&gt;=500,1,0)))))</f>
        <v>0</v>
      </c>
      <c r="S522" s="17">
        <f>IF(S134&gt;=4000,5,IF(S134&gt;=2500,4,IF(S134&gt;=1000,3,IF(S134&gt;=500,2,IF(S134&gt;=300,1,0)))))</f>
        <v>0</v>
      </c>
      <c r="T522" s="17">
        <f>IF(T134&gt;=15,15,IF(T134&gt;=12,12,IF(T134&gt;=9,9,IF(T134&gt;=6,6,IF(T134&gt;=1,3,0)))))</f>
        <v>0</v>
      </c>
      <c r="U522" s="17">
        <f>IF(U134&gt;=50,15,IF(U134&gt;=20,10,IF(U134&gt;=1,5,0)))</f>
        <v>0</v>
      </c>
      <c r="V522" s="17">
        <f>IF(V134&gt;=3,15,IF(V134&gt;=2,10,IF(V134&gt;=1,5,0)))</f>
        <v>0</v>
      </c>
      <c r="W522" s="17">
        <f>IF(W134&gt;=25,10,IF(W134&gt;=20,8,IF(W134&gt;=16,6,IF(W134&gt;=11,4,IF(W134&gt;=6,2,IF(W134&gt;=1,1,0))))))</f>
        <v>0</v>
      </c>
      <c r="X522" s="17">
        <f>IF(X134="구성",15,0)</f>
        <v>0</v>
      </c>
      <c r="Y522" s="17">
        <f>IF(Y134&gt;=4,10,IF(Y134=3,8,IF(Y134=2,6,IF(Y134=1,4,0))))</f>
        <v>0</v>
      </c>
      <c r="Z522" s="35">
        <f>Z134</f>
        <v>0</v>
      </c>
      <c r="AA522" s="35">
        <f>AA134</f>
        <v>0</v>
      </c>
      <c r="AB522" s="35">
        <f>AB134</f>
        <v>0</v>
      </c>
      <c r="AC522" s="35">
        <f>AC134</f>
        <v>0</v>
      </c>
      <c r="AD522" s="35">
        <f>AD134</f>
        <v>0</v>
      </c>
      <c r="AE522" s="18">
        <f t="shared" si="4"/>
        <v>0</v>
      </c>
    </row>
    <row r="523" spans="1:31" x14ac:dyDescent="0.3">
      <c r="A523" s="217">
        <f>A135</f>
        <v>130</v>
      </c>
      <c r="B523" s="16">
        <f>B135</f>
        <v>0</v>
      </c>
      <c r="C523" s="198">
        <f>C135</f>
        <v>0</v>
      </c>
      <c r="D523" s="16">
        <f>D135</f>
        <v>0</v>
      </c>
      <c r="E523" s="16">
        <f t="shared" ref="E523:E586" si="5">E135</f>
        <v>0</v>
      </c>
      <c r="F523" s="17">
        <f>IF(F135="후원(일시22건 또는 정기8건)또는 자원봉사(8명)",10,IF(F135="후원(일시13건 또는 정기5건)또는 자원봉사(7명)",8,IF(F135="후원(일시7건 또는 정기3건)또는 자원봉사(4명)",6,IF(F135="후원(일시4건 또는 정기2건)또는 자원봉사(2명)",4,IF(F135="후원(일시1건 또는 정기1건)또는 자원봉사(1명)",2,0)))))</f>
        <v>0</v>
      </c>
      <c r="G523" s="17">
        <f>IF(G135="게시",5,0)</f>
        <v>0</v>
      </c>
      <c r="H523" s="17">
        <f>IF(H135&gt;=6,20,IF(H135=5,15,IF(H135=4,10,IF(H135=3,5,0))))</f>
        <v>0</v>
      </c>
      <c r="I523" s="17">
        <f>IF(I135&gt;=30,20,IF(I135&gt;=22,15,IF(I135&gt;=15,10,IF(I135&gt;=8,5,0))))</f>
        <v>0</v>
      </c>
      <c r="J523" s="17">
        <f>IF(J135&gt;=500,10,IF(J135&gt;=300,8,IF(J135&gt;=200,6,IF(J135&gt;=100,4,IF(J135&gt;=1,2,IF(J135=0,0))))))</f>
        <v>0</v>
      </c>
      <c r="K523" s="17">
        <f>IF(K135&gt;=40,15,IF(K135&gt;=25,12,IF(K135&gt;=15,9,IF(K135&gt;=8,6,0))))</f>
        <v>0</v>
      </c>
      <c r="L523" s="17">
        <f>IF(L135="설치",5,0)</f>
        <v>0</v>
      </c>
      <c r="M523" s="17">
        <f>IF(M135="가능",5,0)</f>
        <v>0</v>
      </c>
      <c r="N523" s="17">
        <f>IF(N135="사용",5,0)</f>
        <v>0</v>
      </c>
      <c r="O523" s="17">
        <f>IF(O135&gt;=550,10,IF(O135&gt;=400,8,IF(O135&gt;=300,6,IF(O135&gt;=200,4,IF(O135&gt;=50,2,0)))))</f>
        <v>0</v>
      </c>
      <c r="P523" s="17">
        <f>IF(P135&gt;=5000,10,IF(P135&gt;=3000,8,IF(P135&gt;=2000,6,IF(P135&gt;=1000,4,IF(P135&gt;=500,2,0)))))</f>
        <v>0</v>
      </c>
      <c r="Q523" s="17">
        <f>IF(Q135&gt;=1000,10,IF(Q135&gt;=800,8,IF(Q135&gt;=600,6,IF(Q135&gt;=400,4,IF(Q135&gt;=200,2,0)))))</f>
        <v>0</v>
      </c>
      <c r="R523" s="17">
        <f>IF(R135&gt;=5000,5,IF(R135&gt;=3000,4,IF(R135&gt;=2000,3,IF(R135&gt;=1000,2,IF(R135&gt;=500,1,0)))))</f>
        <v>0</v>
      </c>
      <c r="S523" s="17">
        <f>IF(S135&gt;=4000,5,IF(S135&gt;=2500,4,IF(S135&gt;=1000,3,IF(S135&gt;=500,2,IF(S135&gt;=300,1,0)))))</f>
        <v>0</v>
      </c>
      <c r="T523" s="17">
        <f>IF(T135&gt;=15,15,IF(T135&gt;=12,12,IF(T135&gt;=9,9,IF(T135&gt;=6,6,IF(T135&gt;=1,3,0)))))</f>
        <v>0</v>
      </c>
      <c r="U523" s="17">
        <f>IF(U135&gt;=50,15,IF(U135&gt;=20,10,IF(U135&gt;=1,5,0)))</f>
        <v>0</v>
      </c>
      <c r="V523" s="17">
        <f>IF(V135&gt;=3,15,IF(V135&gt;=2,10,IF(V135&gt;=1,5,0)))</f>
        <v>0</v>
      </c>
      <c r="W523" s="17">
        <f>IF(W135&gt;=25,10,IF(W135&gt;=20,8,IF(W135&gt;=16,6,IF(W135&gt;=11,4,IF(W135&gt;=6,2,IF(W135&gt;=1,1,0))))))</f>
        <v>0</v>
      </c>
      <c r="X523" s="17">
        <f>IF(X135="구성",15,0)</f>
        <v>0</v>
      </c>
      <c r="Y523" s="17">
        <f>IF(Y135&gt;=4,10,IF(Y135=3,8,IF(Y135=2,6,IF(Y135=1,4,0))))</f>
        <v>0</v>
      </c>
      <c r="Z523" s="35">
        <f>Z135</f>
        <v>0</v>
      </c>
      <c r="AA523" s="35">
        <f>AA135</f>
        <v>0</v>
      </c>
      <c r="AB523" s="35">
        <f>AB135</f>
        <v>0</v>
      </c>
      <c r="AC523" s="35">
        <f>AC135</f>
        <v>0</v>
      </c>
      <c r="AD523" s="35">
        <f>AD135</f>
        <v>0</v>
      </c>
      <c r="AE523" s="18">
        <f t="shared" si="4"/>
        <v>0</v>
      </c>
    </row>
    <row r="524" spans="1:31" x14ac:dyDescent="0.3">
      <c r="A524" s="217">
        <f>A136</f>
        <v>131</v>
      </c>
      <c r="B524" s="16">
        <f>B136</f>
        <v>0</v>
      </c>
      <c r="C524" s="198">
        <f>C136</f>
        <v>0</v>
      </c>
      <c r="D524" s="16">
        <f>D136</f>
        <v>0</v>
      </c>
      <c r="E524" s="16">
        <f t="shared" si="5"/>
        <v>0</v>
      </c>
      <c r="F524" s="17">
        <f>IF(F136="후원(일시22건 또는 정기8건)또는 자원봉사(8명)",10,IF(F136="후원(일시13건 또는 정기5건)또는 자원봉사(7명)",8,IF(F136="후원(일시7건 또는 정기3건)또는 자원봉사(4명)",6,IF(F136="후원(일시4건 또는 정기2건)또는 자원봉사(2명)",4,IF(F136="후원(일시1건 또는 정기1건)또는 자원봉사(1명)",2,0)))))</f>
        <v>0</v>
      </c>
      <c r="G524" s="17">
        <f>IF(G136="게시",5,0)</f>
        <v>0</v>
      </c>
      <c r="H524" s="17">
        <f>IF(H136&gt;=6,20,IF(H136=5,15,IF(H136=4,10,IF(H136=3,5,0))))</f>
        <v>0</v>
      </c>
      <c r="I524" s="17">
        <f>IF(I136&gt;=30,20,IF(I136&gt;=22,15,IF(I136&gt;=15,10,IF(I136&gt;=8,5,0))))</f>
        <v>0</v>
      </c>
      <c r="J524" s="17">
        <f>IF(J136&gt;=500,10,IF(J136&gt;=300,8,IF(J136&gt;=200,6,IF(J136&gt;=100,4,IF(J136&gt;=1,2,IF(J136=0,0))))))</f>
        <v>0</v>
      </c>
      <c r="K524" s="17">
        <f>IF(K136&gt;=40,15,IF(K136&gt;=25,12,IF(K136&gt;=15,9,IF(K136&gt;=8,6,0))))</f>
        <v>0</v>
      </c>
      <c r="L524" s="17">
        <f>IF(L136="설치",5,0)</f>
        <v>0</v>
      </c>
      <c r="M524" s="17">
        <f>IF(M136="가능",5,0)</f>
        <v>0</v>
      </c>
      <c r="N524" s="17">
        <f>IF(N136="사용",5,0)</f>
        <v>0</v>
      </c>
      <c r="O524" s="17">
        <f>IF(O136&gt;=550,10,IF(O136&gt;=400,8,IF(O136&gt;=300,6,IF(O136&gt;=200,4,IF(O136&gt;=50,2,0)))))</f>
        <v>0</v>
      </c>
      <c r="P524" s="17">
        <f>IF(P136&gt;=5000,10,IF(P136&gt;=3000,8,IF(P136&gt;=2000,6,IF(P136&gt;=1000,4,IF(P136&gt;=500,2,0)))))</f>
        <v>0</v>
      </c>
      <c r="Q524" s="17">
        <f>IF(Q136&gt;=1000,10,IF(Q136&gt;=800,8,IF(Q136&gt;=600,6,IF(Q136&gt;=400,4,IF(Q136&gt;=200,2,0)))))</f>
        <v>0</v>
      </c>
      <c r="R524" s="17">
        <f>IF(R136&gt;=5000,5,IF(R136&gt;=3000,4,IF(R136&gt;=2000,3,IF(R136&gt;=1000,2,IF(R136&gt;=500,1,0)))))</f>
        <v>0</v>
      </c>
      <c r="S524" s="17">
        <f>IF(S136&gt;=4000,5,IF(S136&gt;=2500,4,IF(S136&gt;=1000,3,IF(S136&gt;=500,2,IF(S136&gt;=300,1,0)))))</f>
        <v>0</v>
      </c>
      <c r="T524" s="17">
        <f>IF(T136&gt;=15,15,IF(T136&gt;=12,12,IF(T136&gt;=9,9,IF(T136&gt;=6,6,IF(T136&gt;=1,3,0)))))</f>
        <v>0</v>
      </c>
      <c r="U524" s="17">
        <f>IF(U136&gt;=50,15,IF(U136&gt;=20,10,IF(U136&gt;=1,5,0)))</f>
        <v>0</v>
      </c>
      <c r="V524" s="17">
        <f>IF(V136&gt;=3,15,IF(V136&gt;=2,10,IF(V136&gt;=1,5,0)))</f>
        <v>0</v>
      </c>
      <c r="W524" s="17">
        <f>IF(W136&gt;=25,10,IF(W136&gt;=20,8,IF(W136&gt;=16,6,IF(W136&gt;=11,4,IF(W136&gt;=6,2,IF(W136&gt;=1,1,0))))))</f>
        <v>0</v>
      </c>
      <c r="X524" s="17">
        <f>IF(X136="구성",15,0)</f>
        <v>0</v>
      </c>
      <c r="Y524" s="17">
        <f>IF(Y136&gt;=4,10,IF(Y136=3,8,IF(Y136=2,6,IF(Y136=1,4,0))))</f>
        <v>0</v>
      </c>
      <c r="Z524" s="35">
        <f>Z136</f>
        <v>0</v>
      </c>
      <c r="AA524" s="35">
        <f>AA136</f>
        <v>0</v>
      </c>
      <c r="AB524" s="35">
        <f>AB136</f>
        <v>0</v>
      </c>
      <c r="AC524" s="35">
        <f>AC136</f>
        <v>0</v>
      </c>
      <c r="AD524" s="35">
        <f>AD136</f>
        <v>0</v>
      </c>
      <c r="AE524" s="18">
        <f t="shared" ref="AE524:AE724" si="6">SUM(F524:AD524)</f>
        <v>0</v>
      </c>
    </row>
    <row r="525" spans="1:31" x14ac:dyDescent="0.3">
      <c r="A525" s="217">
        <f>A137</f>
        <v>132</v>
      </c>
      <c r="B525" s="16">
        <f>B137</f>
        <v>0</v>
      </c>
      <c r="C525" s="198">
        <f>C137</f>
        <v>0</v>
      </c>
      <c r="D525" s="16">
        <f>D137</f>
        <v>0</v>
      </c>
      <c r="E525" s="16">
        <f t="shared" si="5"/>
        <v>0</v>
      </c>
      <c r="F525" s="17">
        <f>IF(F137="후원(일시22건 또는 정기8건)또는 자원봉사(8명)",10,IF(F137="후원(일시13건 또는 정기5건)또는 자원봉사(7명)",8,IF(F137="후원(일시7건 또는 정기3건)또는 자원봉사(4명)",6,IF(F137="후원(일시4건 또는 정기2건)또는 자원봉사(2명)",4,IF(F137="후원(일시1건 또는 정기1건)또는 자원봉사(1명)",2,0)))))</f>
        <v>0</v>
      </c>
      <c r="G525" s="17">
        <f>IF(G137="게시",5,0)</f>
        <v>0</v>
      </c>
      <c r="H525" s="17">
        <f>IF(H137&gt;=6,20,IF(H137=5,15,IF(H137=4,10,IF(H137=3,5,0))))</f>
        <v>0</v>
      </c>
      <c r="I525" s="17">
        <f>IF(I137&gt;=30,20,IF(I137&gt;=22,15,IF(I137&gt;=15,10,IF(I137&gt;=8,5,0))))</f>
        <v>0</v>
      </c>
      <c r="J525" s="17">
        <f>IF(J137&gt;=500,10,IF(J137&gt;=300,8,IF(J137&gt;=200,6,IF(J137&gt;=100,4,IF(J137&gt;=1,2,IF(J137=0,0))))))</f>
        <v>0</v>
      </c>
      <c r="K525" s="17">
        <f>IF(K137&gt;=40,15,IF(K137&gt;=25,12,IF(K137&gt;=15,9,IF(K137&gt;=8,6,0))))</f>
        <v>0</v>
      </c>
      <c r="L525" s="17">
        <f>IF(L137="설치",5,0)</f>
        <v>0</v>
      </c>
      <c r="M525" s="17">
        <f>IF(M137="가능",5,0)</f>
        <v>0</v>
      </c>
      <c r="N525" s="17">
        <f>IF(N137="사용",5,0)</f>
        <v>0</v>
      </c>
      <c r="O525" s="17">
        <f>IF(O137&gt;=550,10,IF(O137&gt;=400,8,IF(O137&gt;=300,6,IF(O137&gt;=200,4,IF(O137&gt;=50,2,0)))))</f>
        <v>0</v>
      </c>
      <c r="P525" s="17">
        <f>IF(P137&gt;=5000,10,IF(P137&gt;=3000,8,IF(P137&gt;=2000,6,IF(P137&gt;=1000,4,IF(P137&gt;=500,2,0)))))</f>
        <v>0</v>
      </c>
      <c r="Q525" s="17">
        <f>IF(Q137&gt;=1000,10,IF(Q137&gt;=800,8,IF(Q137&gt;=600,6,IF(Q137&gt;=400,4,IF(Q137&gt;=200,2,0)))))</f>
        <v>0</v>
      </c>
      <c r="R525" s="17">
        <f>IF(R137&gt;=5000,5,IF(R137&gt;=3000,4,IF(R137&gt;=2000,3,IF(R137&gt;=1000,2,IF(R137&gt;=500,1,0)))))</f>
        <v>0</v>
      </c>
      <c r="S525" s="17">
        <f>IF(S137&gt;=4000,5,IF(S137&gt;=2500,4,IF(S137&gt;=1000,3,IF(S137&gt;=500,2,IF(S137&gt;=300,1,0)))))</f>
        <v>0</v>
      </c>
      <c r="T525" s="17">
        <f>IF(T137&gt;=15,15,IF(T137&gt;=12,12,IF(T137&gt;=9,9,IF(T137&gt;=6,6,IF(T137&gt;=1,3,0)))))</f>
        <v>0</v>
      </c>
      <c r="U525" s="17">
        <f>IF(U137&gt;=50,15,IF(U137&gt;=20,10,IF(U137&gt;=1,5,0)))</f>
        <v>0</v>
      </c>
      <c r="V525" s="17">
        <f>IF(V137&gt;=3,15,IF(V137&gt;=2,10,IF(V137&gt;=1,5,0)))</f>
        <v>0</v>
      </c>
      <c r="W525" s="17">
        <f>IF(W137&gt;=25,10,IF(W137&gt;=20,8,IF(W137&gt;=16,6,IF(W137&gt;=11,4,IF(W137&gt;=6,2,IF(W137&gt;=1,1,0))))))</f>
        <v>0</v>
      </c>
      <c r="X525" s="17">
        <f>IF(X137="구성",15,0)</f>
        <v>0</v>
      </c>
      <c r="Y525" s="17">
        <f>IF(Y137&gt;=4,10,IF(Y137=3,8,IF(Y137=2,6,IF(Y137=1,4,0))))</f>
        <v>0</v>
      </c>
      <c r="Z525" s="35">
        <f>Z137</f>
        <v>0</v>
      </c>
      <c r="AA525" s="35">
        <f>AA137</f>
        <v>0</v>
      </c>
      <c r="AB525" s="35">
        <f>AB137</f>
        <v>0</v>
      </c>
      <c r="AC525" s="35">
        <f>AC137</f>
        <v>0</v>
      </c>
      <c r="AD525" s="35">
        <f>AD137</f>
        <v>0</v>
      </c>
      <c r="AE525" s="18">
        <f t="shared" si="6"/>
        <v>0</v>
      </c>
    </row>
    <row r="526" spans="1:31" x14ac:dyDescent="0.3">
      <c r="A526" s="217">
        <f>A138</f>
        <v>133</v>
      </c>
      <c r="B526" s="16">
        <f>B138</f>
        <v>0</v>
      </c>
      <c r="C526" s="198">
        <f>C138</f>
        <v>0</v>
      </c>
      <c r="D526" s="16">
        <f>D138</f>
        <v>0</v>
      </c>
      <c r="E526" s="16">
        <f t="shared" si="5"/>
        <v>0</v>
      </c>
      <c r="F526" s="17">
        <f>IF(F138="후원(일시22건 또는 정기8건)또는 자원봉사(8명)",10,IF(F138="후원(일시13건 또는 정기5건)또는 자원봉사(7명)",8,IF(F138="후원(일시7건 또는 정기3건)또는 자원봉사(4명)",6,IF(F138="후원(일시4건 또는 정기2건)또는 자원봉사(2명)",4,IF(F138="후원(일시1건 또는 정기1건)또는 자원봉사(1명)",2,0)))))</f>
        <v>0</v>
      </c>
      <c r="G526" s="17">
        <f>IF(G138="게시",5,0)</f>
        <v>0</v>
      </c>
      <c r="H526" s="17">
        <f>IF(H138&gt;=6,20,IF(H138=5,15,IF(H138=4,10,IF(H138=3,5,0))))</f>
        <v>0</v>
      </c>
      <c r="I526" s="17">
        <f>IF(I138&gt;=30,20,IF(I138&gt;=22,15,IF(I138&gt;=15,10,IF(I138&gt;=8,5,0))))</f>
        <v>0</v>
      </c>
      <c r="J526" s="17">
        <f>IF(J138&gt;=500,10,IF(J138&gt;=300,8,IF(J138&gt;=200,6,IF(J138&gt;=100,4,IF(J138&gt;=1,2,IF(J138=0,0))))))</f>
        <v>0</v>
      </c>
      <c r="K526" s="17">
        <f>IF(K138&gt;=40,15,IF(K138&gt;=25,12,IF(K138&gt;=15,9,IF(K138&gt;=8,6,0))))</f>
        <v>0</v>
      </c>
      <c r="L526" s="17">
        <f>IF(L138="설치",5,0)</f>
        <v>0</v>
      </c>
      <c r="M526" s="17">
        <f>IF(M138="가능",5,0)</f>
        <v>0</v>
      </c>
      <c r="N526" s="17">
        <f>IF(N138="사용",5,0)</f>
        <v>0</v>
      </c>
      <c r="O526" s="17">
        <f>IF(O138&gt;=550,10,IF(O138&gt;=400,8,IF(O138&gt;=300,6,IF(O138&gt;=200,4,IF(O138&gt;=50,2,0)))))</f>
        <v>0</v>
      </c>
      <c r="P526" s="17">
        <f>IF(P138&gt;=5000,10,IF(P138&gt;=3000,8,IF(P138&gt;=2000,6,IF(P138&gt;=1000,4,IF(P138&gt;=500,2,0)))))</f>
        <v>0</v>
      </c>
      <c r="Q526" s="17">
        <f>IF(Q138&gt;=1000,10,IF(Q138&gt;=800,8,IF(Q138&gt;=600,6,IF(Q138&gt;=400,4,IF(Q138&gt;=200,2,0)))))</f>
        <v>0</v>
      </c>
      <c r="R526" s="17">
        <f>IF(R138&gt;=5000,5,IF(R138&gt;=3000,4,IF(R138&gt;=2000,3,IF(R138&gt;=1000,2,IF(R138&gt;=500,1,0)))))</f>
        <v>0</v>
      </c>
      <c r="S526" s="17">
        <f>IF(S138&gt;=4000,5,IF(S138&gt;=2500,4,IF(S138&gt;=1000,3,IF(S138&gt;=500,2,IF(S138&gt;=300,1,0)))))</f>
        <v>0</v>
      </c>
      <c r="T526" s="17">
        <f>IF(T138&gt;=15,15,IF(T138&gt;=12,12,IF(T138&gt;=9,9,IF(T138&gt;=6,6,IF(T138&gt;=1,3,0)))))</f>
        <v>0</v>
      </c>
      <c r="U526" s="17">
        <f>IF(U138&gt;=50,15,IF(U138&gt;=20,10,IF(U138&gt;=1,5,0)))</f>
        <v>0</v>
      </c>
      <c r="V526" s="17">
        <f>IF(V138&gt;=3,15,IF(V138&gt;=2,10,IF(V138&gt;=1,5,0)))</f>
        <v>0</v>
      </c>
      <c r="W526" s="17">
        <f>IF(W138&gt;=25,10,IF(W138&gt;=20,8,IF(W138&gt;=16,6,IF(W138&gt;=11,4,IF(W138&gt;=6,2,IF(W138&gt;=1,1,0))))))</f>
        <v>0</v>
      </c>
      <c r="X526" s="17">
        <f>IF(X138="구성",15,0)</f>
        <v>0</v>
      </c>
      <c r="Y526" s="17">
        <f>IF(Y138&gt;=4,10,IF(Y138=3,8,IF(Y138=2,6,IF(Y138=1,4,0))))</f>
        <v>0</v>
      </c>
      <c r="Z526" s="35">
        <f>Z138</f>
        <v>0</v>
      </c>
      <c r="AA526" s="35">
        <f>AA138</f>
        <v>0</v>
      </c>
      <c r="AB526" s="35">
        <f>AB138</f>
        <v>0</v>
      </c>
      <c r="AC526" s="35">
        <f>AC138</f>
        <v>0</v>
      </c>
      <c r="AD526" s="35">
        <f>AD138</f>
        <v>0</v>
      </c>
      <c r="AE526" s="18">
        <f t="shared" si="6"/>
        <v>0</v>
      </c>
    </row>
    <row r="527" spans="1:31" x14ac:dyDescent="0.3">
      <c r="A527" s="217">
        <f>A139</f>
        <v>134</v>
      </c>
      <c r="B527" s="16">
        <f>B139</f>
        <v>0</v>
      </c>
      <c r="C527" s="198">
        <f>C139</f>
        <v>0</v>
      </c>
      <c r="D527" s="16">
        <f>D139</f>
        <v>0</v>
      </c>
      <c r="E527" s="16">
        <f t="shared" si="5"/>
        <v>0</v>
      </c>
      <c r="F527" s="17">
        <f>IF(F139="후원(일시22건 또는 정기8건)또는 자원봉사(8명)",10,IF(F139="후원(일시13건 또는 정기5건)또는 자원봉사(7명)",8,IF(F139="후원(일시7건 또는 정기3건)또는 자원봉사(4명)",6,IF(F139="후원(일시4건 또는 정기2건)또는 자원봉사(2명)",4,IF(F139="후원(일시1건 또는 정기1건)또는 자원봉사(1명)",2,0)))))</f>
        <v>0</v>
      </c>
      <c r="G527" s="17">
        <f>IF(G139="게시",5,0)</f>
        <v>0</v>
      </c>
      <c r="H527" s="17">
        <f>IF(H139&gt;=6,20,IF(H139=5,15,IF(H139=4,10,IF(H139=3,5,0))))</f>
        <v>0</v>
      </c>
      <c r="I527" s="17">
        <f>IF(I139&gt;=30,20,IF(I139&gt;=22,15,IF(I139&gt;=15,10,IF(I139&gt;=8,5,0))))</f>
        <v>0</v>
      </c>
      <c r="J527" s="17">
        <f>IF(J139&gt;=500,10,IF(J139&gt;=300,8,IF(J139&gt;=200,6,IF(J139&gt;=100,4,IF(J139&gt;=1,2,IF(J139=0,0))))))</f>
        <v>0</v>
      </c>
      <c r="K527" s="17">
        <f>IF(K139&gt;=40,15,IF(K139&gt;=25,12,IF(K139&gt;=15,9,IF(K139&gt;=8,6,0))))</f>
        <v>0</v>
      </c>
      <c r="L527" s="17">
        <f>IF(L139="설치",5,0)</f>
        <v>0</v>
      </c>
      <c r="M527" s="17">
        <f>IF(M139="가능",5,0)</f>
        <v>0</v>
      </c>
      <c r="N527" s="17">
        <f>IF(N139="사용",5,0)</f>
        <v>0</v>
      </c>
      <c r="O527" s="17">
        <f>IF(O139&gt;=550,10,IF(O139&gt;=400,8,IF(O139&gt;=300,6,IF(O139&gt;=200,4,IF(O139&gt;=50,2,0)))))</f>
        <v>0</v>
      </c>
      <c r="P527" s="17">
        <f>IF(P139&gt;=5000,10,IF(P139&gt;=3000,8,IF(P139&gt;=2000,6,IF(P139&gt;=1000,4,IF(P139&gt;=500,2,0)))))</f>
        <v>0</v>
      </c>
      <c r="Q527" s="17">
        <f>IF(Q139&gt;=1000,10,IF(Q139&gt;=800,8,IF(Q139&gt;=600,6,IF(Q139&gt;=400,4,IF(Q139&gt;=200,2,0)))))</f>
        <v>0</v>
      </c>
      <c r="R527" s="17">
        <f>IF(R139&gt;=5000,5,IF(R139&gt;=3000,4,IF(R139&gt;=2000,3,IF(R139&gt;=1000,2,IF(R139&gt;=500,1,0)))))</f>
        <v>0</v>
      </c>
      <c r="S527" s="17">
        <f>IF(S139&gt;=4000,5,IF(S139&gt;=2500,4,IF(S139&gt;=1000,3,IF(S139&gt;=500,2,IF(S139&gt;=300,1,0)))))</f>
        <v>0</v>
      </c>
      <c r="T527" s="17">
        <f>IF(T139&gt;=15,15,IF(T139&gt;=12,12,IF(T139&gt;=9,9,IF(T139&gt;=6,6,IF(T139&gt;=1,3,0)))))</f>
        <v>0</v>
      </c>
      <c r="U527" s="17">
        <f>IF(U139&gt;=50,15,IF(U139&gt;=20,10,IF(U139&gt;=1,5,0)))</f>
        <v>0</v>
      </c>
      <c r="V527" s="17">
        <f>IF(V139&gt;=3,15,IF(V139&gt;=2,10,IF(V139&gt;=1,5,0)))</f>
        <v>0</v>
      </c>
      <c r="W527" s="17">
        <f>IF(W139&gt;=25,10,IF(W139&gt;=20,8,IF(W139&gt;=16,6,IF(W139&gt;=11,4,IF(W139&gt;=6,2,IF(W139&gt;=1,1,0))))))</f>
        <v>0</v>
      </c>
      <c r="X527" s="17">
        <f>IF(X139="구성",15,0)</f>
        <v>0</v>
      </c>
      <c r="Y527" s="17">
        <f>IF(Y139&gt;=4,10,IF(Y139=3,8,IF(Y139=2,6,IF(Y139=1,4,0))))</f>
        <v>0</v>
      </c>
      <c r="Z527" s="35">
        <f>Z139</f>
        <v>0</v>
      </c>
      <c r="AA527" s="35">
        <f>AA139</f>
        <v>0</v>
      </c>
      <c r="AB527" s="35">
        <f>AB139</f>
        <v>0</v>
      </c>
      <c r="AC527" s="35">
        <f>AC139</f>
        <v>0</v>
      </c>
      <c r="AD527" s="35">
        <f>AD139</f>
        <v>0</v>
      </c>
      <c r="AE527" s="18">
        <f t="shared" si="6"/>
        <v>0</v>
      </c>
    </row>
    <row r="528" spans="1:31" x14ac:dyDescent="0.3">
      <c r="A528" s="217">
        <f>A140</f>
        <v>135</v>
      </c>
      <c r="B528" s="16">
        <f>B140</f>
        <v>0</v>
      </c>
      <c r="C528" s="198">
        <f>C140</f>
        <v>0</v>
      </c>
      <c r="D528" s="16">
        <f>D140</f>
        <v>0</v>
      </c>
      <c r="E528" s="16">
        <f t="shared" si="5"/>
        <v>0</v>
      </c>
      <c r="F528" s="17">
        <f>IF(F140="후원(일시22건 또는 정기8건)또는 자원봉사(8명)",10,IF(F140="후원(일시13건 또는 정기5건)또는 자원봉사(7명)",8,IF(F140="후원(일시7건 또는 정기3건)또는 자원봉사(4명)",6,IF(F140="후원(일시4건 또는 정기2건)또는 자원봉사(2명)",4,IF(F140="후원(일시1건 또는 정기1건)또는 자원봉사(1명)",2,0)))))</f>
        <v>0</v>
      </c>
      <c r="G528" s="17">
        <f>IF(G140="게시",5,0)</f>
        <v>0</v>
      </c>
      <c r="H528" s="17">
        <f>IF(H140&gt;=6,20,IF(H140=5,15,IF(H140=4,10,IF(H140=3,5,0))))</f>
        <v>0</v>
      </c>
      <c r="I528" s="17">
        <f>IF(I140&gt;=30,20,IF(I140&gt;=22,15,IF(I140&gt;=15,10,IF(I140&gt;=8,5,0))))</f>
        <v>0</v>
      </c>
      <c r="J528" s="17">
        <f>IF(J140&gt;=500,10,IF(J140&gt;=300,8,IF(J140&gt;=200,6,IF(J140&gt;=100,4,IF(J140&gt;=1,2,IF(J140=0,0))))))</f>
        <v>0</v>
      </c>
      <c r="K528" s="17">
        <f>IF(K140&gt;=40,15,IF(K140&gt;=25,12,IF(K140&gt;=15,9,IF(K140&gt;=8,6,0))))</f>
        <v>0</v>
      </c>
      <c r="L528" s="17">
        <f>IF(L140="설치",5,0)</f>
        <v>0</v>
      </c>
      <c r="M528" s="17">
        <f>IF(M140="가능",5,0)</f>
        <v>0</v>
      </c>
      <c r="N528" s="17">
        <f>IF(N140="사용",5,0)</f>
        <v>0</v>
      </c>
      <c r="O528" s="17">
        <f>IF(O140&gt;=550,10,IF(O140&gt;=400,8,IF(O140&gt;=300,6,IF(O140&gt;=200,4,IF(O140&gt;=50,2,0)))))</f>
        <v>0</v>
      </c>
      <c r="P528" s="17">
        <f>IF(P140&gt;=5000,10,IF(P140&gt;=3000,8,IF(P140&gt;=2000,6,IF(P140&gt;=1000,4,IF(P140&gt;=500,2,0)))))</f>
        <v>0</v>
      </c>
      <c r="Q528" s="17">
        <f>IF(Q140&gt;=1000,10,IF(Q140&gt;=800,8,IF(Q140&gt;=600,6,IF(Q140&gt;=400,4,IF(Q140&gt;=200,2,0)))))</f>
        <v>0</v>
      </c>
      <c r="R528" s="17">
        <f>IF(R140&gt;=5000,5,IF(R140&gt;=3000,4,IF(R140&gt;=2000,3,IF(R140&gt;=1000,2,IF(R140&gt;=500,1,0)))))</f>
        <v>0</v>
      </c>
      <c r="S528" s="17">
        <f>IF(S140&gt;=4000,5,IF(S140&gt;=2500,4,IF(S140&gt;=1000,3,IF(S140&gt;=500,2,IF(S140&gt;=300,1,0)))))</f>
        <v>0</v>
      </c>
      <c r="T528" s="17">
        <f>IF(T140&gt;=15,15,IF(T140&gt;=12,12,IF(T140&gt;=9,9,IF(T140&gt;=6,6,IF(T140&gt;=1,3,0)))))</f>
        <v>0</v>
      </c>
      <c r="U528" s="17">
        <f>IF(U140&gt;=50,15,IF(U140&gt;=20,10,IF(U140&gt;=1,5,0)))</f>
        <v>0</v>
      </c>
      <c r="V528" s="17">
        <f>IF(V140&gt;=3,15,IF(V140&gt;=2,10,IF(V140&gt;=1,5,0)))</f>
        <v>0</v>
      </c>
      <c r="W528" s="17">
        <f>IF(W140&gt;=25,10,IF(W140&gt;=20,8,IF(W140&gt;=16,6,IF(W140&gt;=11,4,IF(W140&gt;=6,2,IF(W140&gt;=1,1,0))))))</f>
        <v>0</v>
      </c>
      <c r="X528" s="17">
        <f>IF(X140="구성",15,0)</f>
        <v>0</v>
      </c>
      <c r="Y528" s="17">
        <f>IF(Y140&gt;=4,10,IF(Y140=3,8,IF(Y140=2,6,IF(Y140=1,4,0))))</f>
        <v>0</v>
      </c>
      <c r="Z528" s="35">
        <f>Z140</f>
        <v>0</v>
      </c>
      <c r="AA528" s="35">
        <f>AA140</f>
        <v>0</v>
      </c>
      <c r="AB528" s="35">
        <f>AB140</f>
        <v>0</v>
      </c>
      <c r="AC528" s="35">
        <f>AC140</f>
        <v>0</v>
      </c>
      <c r="AD528" s="35">
        <f>AD140</f>
        <v>0</v>
      </c>
      <c r="AE528" s="18">
        <f t="shared" si="6"/>
        <v>0</v>
      </c>
    </row>
    <row r="529" spans="1:31" x14ac:dyDescent="0.3">
      <c r="A529" s="217">
        <f>A141</f>
        <v>136</v>
      </c>
      <c r="B529" s="16">
        <f>B141</f>
        <v>0</v>
      </c>
      <c r="C529" s="198">
        <f>C141</f>
        <v>0</v>
      </c>
      <c r="D529" s="16">
        <f>D141</f>
        <v>0</v>
      </c>
      <c r="E529" s="16">
        <f t="shared" si="5"/>
        <v>0</v>
      </c>
      <c r="F529" s="17">
        <f>IF(F141="후원(일시22건 또는 정기8건)또는 자원봉사(8명)",10,IF(F141="후원(일시13건 또는 정기5건)또는 자원봉사(7명)",8,IF(F141="후원(일시7건 또는 정기3건)또는 자원봉사(4명)",6,IF(F141="후원(일시4건 또는 정기2건)또는 자원봉사(2명)",4,IF(F141="후원(일시1건 또는 정기1건)또는 자원봉사(1명)",2,0)))))</f>
        <v>0</v>
      </c>
      <c r="G529" s="17">
        <f>IF(G141="게시",5,0)</f>
        <v>0</v>
      </c>
      <c r="H529" s="17">
        <f>IF(H141&gt;=6,20,IF(H141=5,15,IF(H141=4,10,IF(H141=3,5,0))))</f>
        <v>0</v>
      </c>
      <c r="I529" s="17">
        <f>IF(I141&gt;=30,20,IF(I141&gt;=22,15,IF(I141&gt;=15,10,IF(I141&gt;=8,5,0))))</f>
        <v>0</v>
      </c>
      <c r="J529" s="17">
        <f>IF(J141&gt;=500,10,IF(J141&gt;=300,8,IF(J141&gt;=200,6,IF(J141&gt;=100,4,IF(J141&gt;=1,2,IF(J141=0,0))))))</f>
        <v>0</v>
      </c>
      <c r="K529" s="17">
        <f>IF(K141&gt;=40,15,IF(K141&gt;=25,12,IF(K141&gt;=15,9,IF(K141&gt;=8,6,0))))</f>
        <v>0</v>
      </c>
      <c r="L529" s="17">
        <f>IF(L141="설치",5,0)</f>
        <v>0</v>
      </c>
      <c r="M529" s="17">
        <f>IF(M141="가능",5,0)</f>
        <v>0</v>
      </c>
      <c r="N529" s="17">
        <f>IF(N141="사용",5,0)</f>
        <v>0</v>
      </c>
      <c r="O529" s="17">
        <f>IF(O141&gt;=550,10,IF(O141&gt;=400,8,IF(O141&gt;=300,6,IF(O141&gt;=200,4,IF(O141&gt;=50,2,0)))))</f>
        <v>0</v>
      </c>
      <c r="P529" s="17">
        <f>IF(P141&gt;=5000,10,IF(P141&gt;=3000,8,IF(P141&gt;=2000,6,IF(P141&gt;=1000,4,IF(P141&gt;=500,2,0)))))</f>
        <v>0</v>
      </c>
      <c r="Q529" s="17">
        <f>IF(Q141&gt;=1000,10,IF(Q141&gt;=800,8,IF(Q141&gt;=600,6,IF(Q141&gt;=400,4,IF(Q141&gt;=200,2,0)))))</f>
        <v>0</v>
      </c>
      <c r="R529" s="17">
        <f>IF(R141&gt;=5000,5,IF(R141&gt;=3000,4,IF(R141&gt;=2000,3,IF(R141&gt;=1000,2,IF(R141&gt;=500,1,0)))))</f>
        <v>0</v>
      </c>
      <c r="S529" s="17">
        <f>IF(S141&gt;=4000,5,IF(S141&gt;=2500,4,IF(S141&gt;=1000,3,IF(S141&gt;=500,2,IF(S141&gt;=300,1,0)))))</f>
        <v>0</v>
      </c>
      <c r="T529" s="17">
        <f>IF(T141&gt;=15,15,IF(T141&gt;=12,12,IF(T141&gt;=9,9,IF(T141&gt;=6,6,IF(T141&gt;=1,3,0)))))</f>
        <v>0</v>
      </c>
      <c r="U529" s="17">
        <f>IF(U141&gt;=50,15,IF(U141&gt;=20,10,IF(U141&gt;=1,5,0)))</f>
        <v>0</v>
      </c>
      <c r="V529" s="17">
        <f>IF(V141&gt;=3,15,IF(V141&gt;=2,10,IF(V141&gt;=1,5,0)))</f>
        <v>0</v>
      </c>
      <c r="W529" s="17">
        <f>IF(W141&gt;=25,10,IF(W141&gt;=20,8,IF(W141&gt;=16,6,IF(W141&gt;=11,4,IF(W141&gt;=6,2,IF(W141&gt;=1,1,0))))))</f>
        <v>0</v>
      </c>
      <c r="X529" s="17">
        <f>IF(X141="구성",15,0)</f>
        <v>0</v>
      </c>
      <c r="Y529" s="17">
        <f>IF(Y141&gt;=4,10,IF(Y141=3,8,IF(Y141=2,6,IF(Y141=1,4,0))))</f>
        <v>0</v>
      </c>
      <c r="Z529" s="35">
        <f>Z141</f>
        <v>0</v>
      </c>
      <c r="AA529" s="35">
        <f>AA141</f>
        <v>0</v>
      </c>
      <c r="AB529" s="35">
        <f>AB141</f>
        <v>0</v>
      </c>
      <c r="AC529" s="35">
        <f>AC141</f>
        <v>0</v>
      </c>
      <c r="AD529" s="35">
        <f>AD141</f>
        <v>0</v>
      </c>
      <c r="AE529" s="18">
        <f t="shared" si="6"/>
        <v>0</v>
      </c>
    </row>
    <row r="530" spans="1:31" x14ac:dyDescent="0.3">
      <c r="A530" s="217">
        <f>A142</f>
        <v>137</v>
      </c>
      <c r="B530" s="16">
        <f>B142</f>
        <v>0</v>
      </c>
      <c r="C530" s="198">
        <f>C142</f>
        <v>0</v>
      </c>
      <c r="D530" s="16">
        <f>D142</f>
        <v>0</v>
      </c>
      <c r="E530" s="16">
        <f t="shared" si="5"/>
        <v>0</v>
      </c>
      <c r="F530" s="17">
        <f>IF(F142="후원(일시22건 또는 정기8건)또는 자원봉사(8명)",10,IF(F142="후원(일시13건 또는 정기5건)또는 자원봉사(7명)",8,IF(F142="후원(일시7건 또는 정기3건)또는 자원봉사(4명)",6,IF(F142="후원(일시4건 또는 정기2건)또는 자원봉사(2명)",4,IF(F142="후원(일시1건 또는 정기1건)또는 자원봉사(1명)",2,0)))))</f>
        <v>0</v>
      </c>
      <c r="G530" s="17">
        <f>IF(G142="게시",5,0)</f>
        <v>0</v>
      </c>
      <c r="H530" s="17">
        <f>IF(H142&gt;=6,20,IF(H142=5,15,IF(H142=4,10,IF(H142=3,5,0))))</f>
        <v>0</v>
      </c>
      <c r="I530" s="17">
        <f>IF(I142&gt;=30,20,IF(I142&gt;=22,15,IF(I142&gt;=15,10,IF(I142&gt;=8,5,0))))</f>
        <v>0</v>
      </c>
      <c r="J530" s="17">
        <f>IF(J142&gt;=500,10,IF(J142&gt;=300,8,IF(J142&gt;=200,6,IF(J142&gt;=100,4,IF(J142&gt;=1,2,IF(J142=0,0))))))</f>
        <v>0</v>
      </c>
      <c r="K530" s="17">
        <f>IF(K142&gt;=40,15,IF(K142&gt;=25,12,IF(K142&gt;=15,9,IF(K142&gt;=8,6,0))))</f>
        <v>0</v>
      </c>
      <c r="L530" s="17">
        <f>IF(L142="설치",5,0)</f>
        <v>0</v>
      </c>
      <c r="M530" s="17">
        <f>IF(M142="가능",5,0)</f>
        <v>0</v>
      </c>
      <c r="N530" s="17">
        <f>IF(N142="사용",5,0)</f>
        <v>0</v>
      </c>
      <c r="O530" s="17">
        <f>IF(O142&gt;=550,10,IF(O142&gt;=400,8,IF(O142&gt;=300,6,IF(O142&gt;=200,4,IF(O142&gt;=50,2,0)))))</f>
        <v>0</v>
      </c>
      <c r="P530" s="17">
        <f>IF(P142&gt;=5000,10,IF(P142&gt;=3000,8,IF(P142&gt;=2000,6,IF(P142&gt;=1000,4,IF(P142&gt;=500,2,0)))))</f>
        <v>0</v>
      </c>
      <c r="Q530" s="17">
        <f>IF(Q142&gt;=1000,10,IF(Q142&gt;=800,8,IF(Q142&gt;=600,6,IF(Q142&gt;=400,4,IF(Q142&gt;=200,2,0)))))</f>
        <v>0</v>
      </c>
      <c r="R530" s="17">
        <f>IF(R142&gt;=5000,5,IF(R142&gt;=3000,4,IF(R142&gt;=2000,3,IF(R142&gt;=1000,2,IF(R142&gt;=500,1,0)))))</f>
        <v>0</v>
      </c>
      <c r="S530" s="17">
        <f>IF(S142&gt;=4000,5,IF(S142&gt;=2500,4,IF(S142&gt;=1000,3,IF(S142&gt;=500,2,IF(S142&gt;=300,1,0)))))</f>
        <v>0</v>
      </c>
      <c r="T530" s="17">
        <f>IF(T142&gt;=15,15,IF(T142&gt;=12,12,IF(T142&gt;=9,9,IF(T142&gt;=6,6,IF(T142&gt;=1,3,0)))))</f>
        <v>0</v>
      </c>
      <c r="U530" s="17">
        <f>IF(U142&gt;=50,15,IF(U142&gt;=20,10,IF(U142&gt;=1,5,0)))</f>
        <v>0</v>
      </c>
      <c r="V530" s="17">
        <f>IF(V142&gt;=3,15,IF(V142&gt;=2,10,IF(V142&gt;=1,5,0)))</f>
        <v>0</v>
      </c>
      <c r="W530" s="17">
        <f>IF(W142&gt;=25,10,IF(W142&gt;=20,8,IF(W142&gt;=16,6,IF(W142&gt;=11,4,IF(W142&gt;=6,2,IF(W142&gt;=1,1,0))))))</f>
        <v>0</v>
      </c>
      <c r="X530" s="17">
        <f>IF(X142="구성",15,0)</f>
        <v>0</v>
      </c>
      <c r="Y530" s="17">
        <f>IF(Y142&gt;=4,10,IF(Y142=3,8,IF(Y142=2,6,IF(Y142=1,4,0))))</f>
        <v>0</v>
      </c>
      <c r="Z530" s="35">
        <f>Z142</f>
        <v>0</v>
      </c>
      <c r="AA530" s="35">
        <f>AA142</f>
        <v>0</v>
      </c>
      <c r="AB530" s="35">
        <f>AB142</f>
        <v>0</v>
      </c>
      <c r="AC530" s="35">
        <f>AC142</f>
        <v>0</v>
      </c>
      <c r="AD530" s="35">
        <f>AD142</f>
        <v>0</v>
      </c>
      <c r="AE530" s="18">
        <f t="shared" si="6"/>
        <v>0</v>
      </c>
    </row>
    <row r="531" spans="1:31" x14ac:dyDescent="0.3">
      <c r="A531" s="217">
        <f>A143</f>
        <v>138</v>
      </c>
      <c r="B531" s="16">
        <f>B143</f>
        <v>0</v>
      </c>
      <c r="C531" s="198">
        <f>C143</f>
        <v>0</v>
      </c>
      <c r="D531" s="16">
        <f>D143</f>
        <v>0</v>
      </c>
      <c r="E531" s="16">
        <f t="shared" si="5"/>
        <v>0</v>
      </c>
      <c r="F531" s="17">
        <f>IF(F143="후원(일시22건 또는 정기8건)또는 자원봉사(8명)",10,IF(F143="후원(일시13건 또는 정기5건)또는 자원봉사(7명)",8,IF(F143="후원(일시7건 또는 정기3건)또는 자원봉사(4명)",6,IF(F143="후원(일시4건 또는 정기2건)또는 자원봉사(2명)",4,IF(F143="후원(일시1건 또는 정기1건)또는 자원봉사(1명)",2,0)))))</f>
        <v>0</v>
      </c>
      <c r="G531" s="17">
        <f>IF(G143="게시",5,0)</f>
        <v>0</v>
      </c>
      <c r="H531" s="17">
        <f>IF(H143&gt;=6,20,IF(H143=5,15,IF(H143=4,10,IF(H143=3,5,0))))</f>
        <v>0</v>
      </c>
      <c r="I531" s="17">
        <f>IF(I143&gt;=30,20,IF(I143&gt;=22,15,IF(I143&gt;=15,10,IF(I143&gt;=8,5,0))))</f>
        <v>0</v>
      </c>
      <c r="J531" s="17">
        <f>IF(J143&gt;=500,10,IF(J143&gt;=300,8,IF(J143&gt;=200,6,IF(J143&gt;=100,4,IF(J143&gt;=1,2,IF(J143=0,0))))))</f>
        <v>0</v>
      </c>
      <c r="K531" s="17">
        <f>IF(K143&gt;=40,15,IF(K143&gt;=25,12,IF(K143&gt;=15,9,IF(K143&gt;=8,6,0))))</f>
        <v>0</v>
      </c>
      <c r="L531" s="17">
        <f>IF(L143="설치",5,0)</f>
        <v>0</v>
      </c>
      <c r="M531" s="17">
        <f>IF(M143="가능",5,0)</f>
        <v>0</v>
      </c>
      <c r="N531" s="17">
        <f>IF(N143="사용",5,0)</f>
        <v>0</v>
      </c>
      <c r="O531" s="17">
        <f>IF(O143&gt;=550,10,IF(O143&gt;=400,8,IF(O143&gt;=300,6,IF(O143&gt;=200,4,IF(O143&gt;=50,2,0)))))</f>
        <v>0</v>
      </c>
      <c r="P531" s="17">
        <f>IF(P143&gt;=5000,10,IF(P143&gt;=3000,8,IF(P143&gt;=2000,6,IF(P143&gt;=1000,4,IF(P143&gt;=500,2,0)))))</f>
        <v>0</v>
      </c>
      <c r="Q531" s="17">
        <f>IF(Q143&gt;=1000,10,IF(Q143&gt;=800,8,IF(Q143&gt;=600,6,IF(Q143&gt;=400,4,IF(Q143&gt;=200,2,0)))))</f>
        <v>0</v>
      </c>
      <c r="R531" s="17">
        <f>IF(R143&gt;=5000,5,IF(R143&gt;=3000,4,IF(R143&gt;=2000,3,IF(R143&gt;=1000,2,IF(R143&gt;=500,1,0)))))</f>
        <v>0</v>
      </c>
      <c r="S531" s="17">
        <f>IF(S143&gt;=4000,5,IF(S143&gt;=2500,4,IF(S143&gt;=1000,3,IF(S143&gt;=500,2,IF(S143&gt;=300,1,0)))))</f>
        <v>0</v>
      </c>
      <c r="T531" s="17">
        <f>IF(T143&gt;=15,15,IF(T143&gt;=12,12,IF(T143&gt;=9,9,IF(T143&gt;=6,6,IF(T143&gt;=1,3,0)))))</f>
        <v>0</v>
      </c>
      <c r="U531" s="17">
        <f>IF(U143&gt;=50,15,IF(U143&gt;=20,10,IF(U143&gt;=1,5,0)))</f>
        <v>0</v>
      </c>
      <c r="V531" s="17">
        <f>IF(V143&gt;=3,15,IF(V143&gt;=2,10,IF(V143&gt;=1,5,0)))</f>
        <v>0</v>
      </c>
      <c r="W531" s="17">
        <f>IF(W143&gt;=25,10,IF(W143&gt;=20,8,IF(W143&gt;=16,6,IF(W143&gt;=11,4,IF(W143&gt;=6,2,IF(W143&gt;=1,1,0))))))</f>
        <v>0</v>
      </c>
      <c r="X531" s="17">
        <f>IF(X143="구성",15,0)</f>
        <v>0</v>
      </c>
      <c r="Y531" s="17">
        <f>IF(Y143&gt;=4,10,IF(Y143=3,8,IF(Y143=2,6,IF(Y143=1,4,0))))</f>
        <v>0</v>
      </c>
      <c r="Z531" s="35">
        <f>Z143</f>
        <v>0</v>
      </c>
      <c r="AA531" s="35">
        <f>AA143</f>
        <v>0</v>
      </c>
      <c r="AB531" s="35">
        <f>AB143</f>
        <v>0</v>
      </c>
      <c r="AC531" s="35">
        <f>AC143</f>
        <v>0</v>
      </c>
      <c r="AD531" s="35">
        <f>AD143</f>
        <v>0</v>
      </c>
      <c r="AE531" s="18">
        <f t="shared" si="6"/>
        <v>0</v>
      </c>
    </row>
    <row r="532" spans="1:31" x14ac:dyDescent="0.3">
      <c r="A532" s="217">
        <f>A144</f>
        <v>139</v>
      </c>
      <c r="B532" s="16">
        <f>B144</f>
        <v>0</v>
      </c>
      <c r="C532" s="198">
        <f>C144</f>
        <v>0</v>
      </c>
      <c r="D532" s="16">
        <f>D144</f>
        <v>0</v>
      </c>
      <c r="E532" s="16">
        <f t="shared" si="5"/>
        <v>0</v>
      </c>
      <c r="F532" s="17">
        <f>IF(F144="후원(일시22건 또는 정기8건)또는 자원봉사(8명)",10,IF(F144="후원(일시13건 또는 정기5건)또는 자원봉사(7명)",8,IF(F144="후원(일시7건 또는 정기3건)또는 자원봉사(4명)",6,IF(F144="후원(일시4건 또는 정기2건)또는 자원봉사(2명)",4,IF(F144="후원(일시1건 또는 정기1건)또는 자원봉사(1명)",2,0)))))</f>
        <v>0</v>
      </c>
      <c r="G532" s="17">
        <f>IF(G144="게시",5,0)</f>
        <v>0</v>
      </c>
      <c r="H532" s="17">
        <f>IF(H144&gt;=6,20,IF(H144=5,15,IF(H144=4,10,IF(H144=3,5,0))))</f>
        <v>0</v>
      </c>
      <c r="I532" s="17">
        <f>IF(I144&gt;=30,20,IF(I144&gt;=22,15,IF(I144&gt;=15,10,IF(I144&gt;=8,5,0))))</f>
        <v>0</v>
      </c>
      <c r="J532" s="17">
        <f>IF(J144&gt;=500,10,IF(J144&gt;=300,8,IF(J144&gt;=200,6,IF(J144&gt;=100,4,IF(J144&gt;=1,2,IF(J144=0,0))))))</f>
        <v>0</v>
      </c>
      <c r="K532" s="17">
        <f>IF(K144&gt;=40,15,IF(K144&gt;=25,12,IF(K144&gt;=15,9,IF(K144&gt;=8,6,0))))</f>
        <v>0</v>
      </c>
      <c r="L532" s="17">
        <f>IF(L144="설치",5,0)</f>
        <v>0</v>
      </c>
      <c r="M532" s="17">
        <f>IF(M144="가능",5,0)</f>
        <v>0</v>
      </c>
      <c r="N532" s="17">
        <f>IF(N144="사용",5,0)</f>
        <v>0</v>
      </c>
      <c r="O532" s="17">
        <f>IF(O144&gt;=550,10,IF(O144&gt;=400,8,IF(O144&gt;=300,6,IF(O144&gt;=200,4,IF(O144&gt;=50,2,0)))))</f>
        <v>0</v>
      </c>
      <c r="P532" s="17">
        <f>IF(P144&gt;=5000,10,IF(P144&gt;=3000,8,IF(P144&gt;=2000,6,IF(P144&gt;=1000,4,IF(P144&gt;=500,2,0)))))</f>
        <v>0</v>
      </c>
      <c r="Q532" s="17">
        <f>IF(Q144&gt;=1000,10,IF(Q144&gt;=800,8,IF(Q144&gt;=600,6,IF(Q144&gt;=400,4,IF(Q144&gt;=200,2,0)))))</f>
        <v>0</v>
      </c>
      <c r="R532" s="17">
        <f>IF(R144&gt;=5000,5,IF(R144&gt;=3000,4,IF(R144&gt;=2000,3,IF(R144&gt;=1000,2,IF(R144&gt;=500,1,0)))))</f>
        <v>0</v>
      </c>
      <c r="S532" s="17">
        <f>IF(S144&gt;=4000,5,IF(S144&gt;=2500,4,IF(S144&gt;=1000,3,IF(S144&gt;=500,2,IF(S144&gt;=300,1,0)))))</f>
        <v>0</v>
      </c>
      <c r="T532" s="17">
        <f>IF(T144&gt;=15,15,IF(T144&gt;=12,12,IF(T144&gt;=9,9,IF(T144&gt;=6,6,IF(T144&gt;=1,3,0)))))</f>
        <v>0</v>
      </c>
      <c r="U532" s="17">
        <f>IF(U144&gt;=50,15,IF(U144&gt;=20,10,IF(U144&gt;=1,5,0)))</f>
        <v>0</v>
      </c>
      <c r="V532" s="17">
        <f>IF(V144&gt;=3,15,IF(V144&gt;=2,10,IF(V144&gt;=1,5,0)))</f>
        <v>0</v>
      </c>
      <c r="W532" s="17">
        <f>IF(W144&gt;=25,10,IF(W144&gt;=20,8,IF(W144&gt;=16,6,IF(W144&gt;=11,4,IF(W144&gt;=6,2,IF(W144&gt;=1,1,0))))))</f>
        <v>0</v>
      </c>
      <c r="X532" s="17">
        <f>IF(X144="구성",15,0)</f>
        <v>0</v>
      </c>
      <c r="Y532" s="17">
        <f>IF(Y144&gt;=4,10,IF(Y144=3,8,IF(Y144=2,6,IF(Y144=1,4,0))))</f>
        <v>0</v>
      </c>
      <c r="Z532" s="35">
        <f>Z144</f>
        <v>0</v>
      </c>
      <c r="AA532" s="35">
        <f>AA144</f>
        <v>0</v>
      </c>
      <c r="AB532" s="35">
        <f>AB144</f>
        <v>0</v>
      </c>
      <c r="AC532" s="35">
        <f>AC144</f>
        <v>0</v>
      </c>
      <c r="AD532" s="35">
        <f>AD144</f>
        <v>0</v>
      </c>
      <c r="AE532" s="18">
        <f t="shared" si="6"/>
        <v>0</v>
      </c>
    </row>
    <row r="533" spans="1:31" x14ac:dyDescent="0.3">
      <c r="A533" s="217">
        <f>A145</f>
        <v>140</v>
      </c>
      <c r="B533" s="16">
        <f>B145</f>
        <v>0</v>
      </c>
      <c r="C533" s="198">
        <f>C145</f>
        <v>0</v>
      </c>
      <c r="D533" s="16">
        <f>D145</f>
        <v>0</v>
      </c>
      <c r="E533" s="16">
        <f t="shared" si="5"/>
        <v>0</v>
      </c>
      <c r="F533" s="17">
        <f>IF(F145="후원(일시22건 또는 정기8건)또는 자원봉사(8명)",10,IF(F145="후원(일시13건 또는 정기5건)또는 자원봉사(7명)",8,IF(F145="후원(일시7건 또는 정기3건)또는 자원봉사(4명)",6,IF(F145="후원(일시4건 또는 정기2건)또는 자원봉사(2명)",4,IF(F145="후원(일시1건 또는 정기1건)또는 자원봉사(1명)",2,0)))))</f>
        <v>0</v>
      </c>
      <c r="G533" s="17">
        <f>IF(G145="게시",5,0)</f>
        <v>0</v>
      </c>
      <c r="H533" s="17">
        <f>IF(H145&gt;=6,20,IF(H145=5,15,IF(H145=4,10,IF(H145=3,5,0))))</f>
        <v>0</v>
      </c>
      <c r="I533" s="17">
        <f>IF(I145&gt;=30,20,IF(I145&gt;=22,15,IF(I145&gt;=15,10,IF(I145&gt;=8,5,0))))</f>
        <v>0</v>
      </c>
      <c r="J533" s="17">
        <f>IF(J145&gt;=500,10,IF(J145&gt;=300,8,IF(J145&gt;=200,6,IF(J145&gt;=100,4,IF(J145&gt;=1,2,IF(J145=0,0))))))</f>
        <v>0</v>
      </c>
      <c r="K533" s="17">
        <f>IF(K145&gt;=40,15,IF(K145&gt;=25,12,IF(K145&gt;=15,9,IF(K145&gt;=8,6,0))))</f>
        <v>0</v>
      </c>
      <c r="L533" s="17">
        <f>IF(L145="설치",5,0)</f>
        <v>0</v>
      </c>
      <c r="M533" s="17">
        <f>IF(M145="가능",5,0)</f>
        <v>0</v>
      </c>
      <c r="N533" s="17">
        <f>IF(N145="사용",5,0)</f>
        <v>0</v>
      </c>
      <c r="O533" s="17">
        <f>IF(O145&gt;=550,10,IF(O145&gt;=400,8,IF(O145&gt;=300,6,IF(O145&gt;=200,4,IF(O145&gt;=50,2,0)))))</f>
        <v>0</v>
      </c>
      <c r="P533" s="17">
        <f>IF(P145&gt;=5000,10,IF(P145&gt;=3000,8,IF(P145&gt;=2000,6,IF(P145&gt;=1000,4,IF(P145&gt;=500,2,0)))))</f>
        <v>0</v>
      </c>
      <c r="Q533" s="17">
        <f>IF(Q145&gt;=1000,10,IF(Q145&gt;=800,8,IF(Q145&gt;=600,6,IF(Q145&gt;=400,4,IF(Q145&gt;=200,2,0)))))</f>
        <v>0</v>
      </c>
      <c r="R533" s="17">
        <f>IF(R145&gt;=5000,5,IF(R145&gt;=3000,4,IF(R145&gt;=2000,3,IF(R145&gt;=1000,2,IF(R145&gt;=500,1,0)))))</f>
        <v>0</v>
      </c>
      <c r="S533" s="17">
        <f>IF(S145&gt;=4000,5,IF(S145&gt;=2500,4,IF(S145&gt;=1000,3,IF(S145&gt;=500,2,IF(S145&gt;=300,1,0)))))</f>
        <v>0</v>
      </c>
      <c r="T533" s="17">
        <f>IF(T145&gt;=15,15,IF(T145&gt;=12,12,IF(T145&gt;=9,9,IF(T145&gt;=6,6,IF(T145&gt;=1,3,0)))))</f>
        <v>0</v>
      </c>
      <c r="U533" s="17">
        <f>IF(U145&gt;=50,15,IF(U145&gt;=20,10,IF(U145&gt;=1,5,0)))</f>
        <v>0</v>
      </c>
      <c r="V533" s="17">
        <f>IF(V145&gt;=3,15,IF(V145&gt;=2,10,IF(V145&gt;=1,5,0)))</f>
        <v>0</v>
      </c>
      <c r="W533" s="17">
        <f>IF(W145&gt;=25,10,IF(W145&gt;=20,8,IF(W145&gt;=16,6,IF(W145&gt;=11,4,IF(W145&gt;=6,2,IF(W145&gt;=1,1,0))))))</f>
        <v>0</v>
      </c>
      <c r="X533" s="17">
        <f>IF(X145="구성",15,0)</f>
        <v>0</v>
      </c>
      <c r="Y533" s="17">
        <f>IF(Y145&gt;=4,10,IF(Y145=3,8,IF(Y145=2,6,IF(Y145=1,4,0))))</f>
        <v>0</v>
      </c>
      <c r="Z533" s="35">
        <f>Z145</f>
        <v>0</v>
      </c>
      <c r="AA533" s="35">
        <f>AA145</f>
        <v>0</v>
      </c>
      <c r="AB533" s="35">
        <f>AB145</f>
        <v>0</v>
      </c>
      <c r="AC533" s="35">
        <f>AC145</f>
        <v>0</v>
      </c>
      <c r="AD533" s="35">
        <f>AD145</f>
        <v>0</v>
      </c>
      <c r="AE533" s="18">
        <f t="shared" si="6"/>
        <v>0</v>
      </c>
    </row>
    <row r="534" spans="1:31" x14ac:dyDescent="0.3">
      <c r="A534" s="217">
        <f>A146</f>
        <v>141</v>
      </c>
      <c r="B534" s="16">
        <f>B146</f>
        <v>0</v>
      </c>
      <c r="C534" s="198">
        <f>C146</f>
        <v>0</v>
      </c>
      <c r="D534" s="16">
        <f>D146</f>
        <v>0</v>
      </c>
      <c r="E534" s="16">
        <f t="shared" si="5"/>
        <v>0</v>
      </c>
      <c r="F534" s="17">
        <f>IF(F146="후원(일시22건 또는 정기8건)또는 자원봉사(8명)",10,IF(F146="후원(일시13건 또는 정기5건)또는 자원봉사(7명)",8,IF(F146="후원(일시7건 또는 정기3건)또는 자원봉사(4명)",6,IF(F146="후원(일시4건 또는 정기2건)또는 자원봉사(2명)",4,IF(F146="후원(일시1건 또는 정기1건)또는 자원봉사(1명)",2,0)))))</f>
        <v>0</v>
      </c>
      <c r="G534" s="17">
        <f>IF(G146="게시",5,0)</f>
        <v>0</v>
      </c>
      <c r="H534" s="17">
        <f>IF(H146&gt;=6,20,IF(H146=5,15,IF(H146=4,10,IF(H146=3,5,0))))</f>
        <v>0</v>
      </c>
      <c r="I534" s="17">
        <f>IF(I146&gt;=30,20,IF(I146&gt;=22,15,IF(I146&gt;=15,10,IF(I146&gt;=8,5,0))))</f>
        <v>0</v>
      </c>
      <c r="J534" s="17">
        <f>IF(J146&gt;=500,10,IF(J146&gt;=300,8,IF(J146&gt;=200,6,IF(J146&gt;=100,4,IF(J146&gt;=1,2,IF(J146=0,0))))))</f>
        <v>0</v>
      </c>
      <c r="K534" s="17">
        <f>IF(K146&gt;=40,15,IF(K146&gt;=25,12,IF(K146&gt;=15,9,IF(K146&gt;=8,6,0))))</f>
        <v>0</v>
      </c>
      <c r="L534" s="17">
        <f>IF(L146="설치",5,0)</f>
        <v>0</v>
      </c>
      <c r="M534" s="17">
        <f>IF(M146="가능",5,0)</f>
        <v>0</v>
      </c>
      <c r="N534" s="17">
        <f>IF(N146="사용",5,0)</f>
        <v>0</v>
      </c>
      <c r="O534" s="17">
        <f>IF(O146&gt;=550,10,IF(O146&gt;=400,8,IF(O146&gt;=300,6,IF(O146&gt;=200,4,IF(O146&gt;=50,2,0)))))</f>
        <v>0</v>
      </c>
      <c r="P534" s="17">
        <f>IF(P146&gt;=5000,10,IF(P146&gt;=3000,8,IF(P146&gt;=2000,6,IF(P146&gt;=1000,4,IF(P146&gt;=500,2,0)))))</f>
        <v>0</v>
      </c>
      <c r="Q534" s="17">
        <f>IF(Q146&gt;=1000,10,IF(Q146&gt;=800,8,IF(Q146&gt;=600,6,IF(Q146&gt;=400,4,IF(Q146&gt;=200,2,0)))))</f>
        <v>0</v>
      </c>
      <c r="R534" s="17">
        <f>IF(R146&gt;=5000,5,IF(R146&gt;=3000,4,IF(R146&gt;=2000,3,IF(R146&gt;=1000,2,IF(R146&gt;=500,1,0)))))</f>
        <v>0</v>
      </c>
      <c r="S534" s="17">
        <f>IF(S146&gt;=4000,5,IF(S146&gt;=2500,4,IF(S146&gt;=1000,3,IF(S146&gt;=500,2,IF(S146&gt;=300,1,0)))))</f>
        <v>0</v>
      </c>
      <c r="T534" s="17">
        <f>IF(T146&gt;=15,15,IF(T146&gt;=12,12,IF(T146&gt;=9,9,IF(T146&gt;=6,6,IF(T146&gt;=1,3,0)))))</f>
        <v>0</v>
      </c>
      <c r="U534" s="17">
        <f>IF(U146&gt;=50,15,IF(U146&gt;=20,10,IF(U146&gt;=1,5,0)))</f>
        <v>0</v>
      </c>
      <c r="V534" s="17">
        <f>IF(V146&gt;=3,15,IF(V146&gt;=2,10,IF(V146&gt;=1,5,0)))</f>
        <v>0</v>
      </c>
      <c r="W534" s="17">
        <f>IF(W146&gt;=25,10,IF(W146&gt;=20,8,IF(W146&gt;=16,6,IF(W146&gt;=11,4,IF(W146&gt;=6,2,IF(W146&gt;=1,1,0))))))</f>
        <v>0</v>
      </c>
      <c r="X534" s="17">
        <f>IF(X146="구성",15,0)</f>
        <v>0</v>
      </c>
      <c r="Y534" s="17">
        <f>IF(Y146&gt;=4,10,IF(Y146=3,8,IF(Y146=2,6,IF(Y146=1,4,0))))</f>
        <v>0</v>
      </c>
      <c r="Z534" s="35">
        <f>Z146</f>
        <v>0</v>
      </c>
      <c r="AA534" s="35">
        <f>AA146</f>
        <v>0</v>
      </c>
      <c r="AB534" s="35">
        <f>AB146</f>
        <v>0</v>
      </c>
      <c r="AC534" s="35">
        <f>AC146</f>
        <v>0</v>
      </c>
      <c r="AD534" s="35">
        <f>AD146</f>
        <v>0</v>
      </c>
      <c r="AE534" s="18">
        <f t="shared" si="6"/>
        <v>0</v>
      </c>
    </row>
    <row r="535" spans="1:31" x14ac:dyDescent="0.3">
      <c r="A535" s="217">
        <f>A147</f>
        <v>142</v>
      </c>
      <c r="B535" s="16">
        <f>B147</f>
        <v>0</v>
      </c>
      <c r="C535" s="198">
        <f>C147</f>
        <v>0</v>
      </c>
      <c r="D535" s="16">
        <f>D147</f>
        <v>0</v>
      </c>
      <c r="E535" s="16">
        <f t="shared" si="5"/>
        <v>0</v>
      </c>
      <c r="F535" s="17">
        <f>IF(F147="후원(일시22건 또는 정기8건)또는 자원봉사(8명)",10,IF(F147="후원(일시13건 또는 정기5건)또는 자원봉사(7명)",8,IF(F147="후원(일시7건 또는 정기3건)또는 자원봉사(4명)",6,IF(F147="후원(일시4건 또는 정기2건)또는 자원봉사(2명)",4,IF(F147="후원(일시1건 또는 정기1건)또는 자원봉사(1명)",2,0)))))</f>
        <v>0</v>
      </c>
      <c r="G535" s="17">
        <f>IF(G147="게시",5,0)</f>
        <v>0</v>
      </c>
      <c r="H535" s="17">
        <f>IF(H147&gt;=6,20,IF(H147=5,15,IF(H147=4,10,IF(H147=3,5,0))))</f>
        <v>0</v>
      </c>
      <c r="I535" s="17">
        <f>IF(I147&gt;=30,20,IF(I147&gt;=22,15,IF(I147&gt;=15,10,IF(I147&gt;=8,5,0))))</f>
        <v>0</v>
      </c>
      <c r="J535" s="17">
        <f>IF(J147&gt;=500,10,IF(J147&gt;=300,8,IF(J147&gt;=200,6,IF(J147&gt;=100,4,IF(J147&gt;=1,2,IF(J147=0,0))))))</f>
        <v>0</v>
      </c>
      <c r="K535" s="17">
        <f>IF(K147&gt;=40,15,IF(K147&gt;=25,12,IF(K147&gt;=15,9,IF(K147&gt;=8,6,0))))</f>
        <v>0</v>
      </c>
      <c r="L535" s="17">
        <f>IF(L147="설치",5,0)</f>
        <v>0</v>
      </c>
      <c r="M535" s="17">
        <f>IF(M147="가능",5,0)</f>
        <v>0</v>
      </c>
      <c r="N535" s="17">
        <f>IF(N147="사용",5,0)</f>
        <v>0</v>
      </c>
      <c r="O535" s="17">
        <f>IF(O147&gt;=550,10,IF(O147&gt;=400,8,IF(O147&gt;=300,6,IF(O147&gt;=200,4,IF(O147&gt;=50,2,0)))))</f>
        <v>0</v>
      </c>
      <c r="P535" s="17">
        <f>IF(P147&gt;=5000,10,IF(P147&gt;=3000,8,IF(P147&gt;=2000,6,IF(P147&gt;=1000,4,IF(P147&gt;=500,2,0)))))</f>
        <v>0</v>
      </c>
      <c r="Q535" s="17">
        <f>IF(Q147&gt;=1000,10,IF(Q147&gt;=800,8,IF(Q147&gt;=600,6,IF(Q147&gt;=400,4,IF(Q147&gt;=200,2,0)))))</f>
        <v>0</v>
      </c>
      <c r="R535" s="17">
        <f>IF(R147&gt;=5000,5,IF(R147&gt;=3000,4,IF(R147&gt;=2000,3,IF(R147&gt;=1000,2,IF(R147&gt;=500,1,0)))))</f>
        <v>0</v>
      </c>
      <c r="S535" s="17">
        <f>IF(S147&gt;=4000,5,IF(S147&gt;=2500,4,IF(S147&gt;=1000,3,IF(S147&gt;=500,2,IF(S147&gt;=300,1,0)))))</f>
        <v>0</v>
      </c>
      <c r="T535" s="17">
        <f>IF(T147&gt;=15,15,IF(T147&gt;=12,12,IF(T147&gt;=9,9,IF(T147&gt;=6,6,IF(T147&gt;=1,3,0)))))</f>
        <v>0</v>
      </c>
      <c r="U535" s="17">
        <f>IF(U147&gt;=50,15,IF(U147&gt;=20,10,IF(U147&gt;=1,5,0)))</f>
        <v>0</v>
      </c>
      <c r="V535" s="17">
        <f>IF(V147&gt;=3,15,IF(V147&gt;=2,10,IF(V147&gt;=1,5,0)))</f>
        <v>0</v>
      </c>
      <c r="W535" s="17">
        <f>IF(W147&gt;=25,10,IF(W147&gt;=20,8,IF(W147&gt;=16,6,IF(W147&gt;=11,4,IF(W147&gt;=6,2,IF(W147&gt;=1,1,0))))))</f>
        <v>0</v>
      </c>
      <c r="X535" s="17">
        <f>IF(X147="구성",15,0)</f>
        <v>0</v>
      </c>
      <c r="Y535" s="17">
        <f>IF(Y147&gt;=4,10,IF(Y147=3,8,IF(Y147=2,6,IF(Y147=1,4,0))))</f>
        <v>0</v>
      </c>
      <c r="Z535" s="35">
        <f>Z147</f>
        <v>0</v>
      </c>
      <c r="AA535" s="35">
        <f>AA147</f>
        <v>0</v>
      </c>
      <c r="AB535" s="35">
        <f>AB147</f>
        <v>0</v>
      </c>
      <c r="AC535" s="35">
        <f>AC147</f>
        <v>0</v>
      </c>
      <c r="AD535" s="35">
        <f>AD147</f>
        <v>0</v>
      </c>
      <c r="AE535" s="18">
        <f t="shared" si="6"/>
        <v>0</v>
      </c>
    </row>
    <row r="536" spans="1:31" x14ac:dyDescent="0.3">
      <c r="A536" s="217">
        <f>A148</f>
        <v>143</v>
      </c>
      <c r="B536" s="16">
        <f>B148</f>
        <v>0</v>
      </c>
      <c r="C536" s="198">
        <f>C148</f>
        <v>0</v>
      </c>
      <c r="D536" s="16">
        <f>D148</f>
        <v>0</v>
      </c>
      <c r="E536" s="16">
        <f t="shared" si="5"/>
        <v>0</v>
      </c>
      <c r="F536" s="17">
        <f>IF(F148="후원(일시22건 또는 정기8건)또는 자원봉사(8명)",10,IF(F148="후원(일시13건 또는 정기5건)또는 자원봉사(7명)",8,IF(F148="후원(일시7건 또는 정기3건)또는 자원봉사(4명)",6,IF(F148="후원(일시4건 또는 정기2건)또는 자원봉사(2명)",4,IF(F148="후원(일시1건 또는 정기1건)또는 자원봉사(1명)",2,0)))))</f>
        <v>0</v>
      </c>
      <c r="G536" s="17">
        <f>IF(G148="게시",5,0)</f>
        <v>0</v>
      </c>
      <c r="H536" s="17">
        <f>IF(H148&gt;=6,20,IF(H148=5,15,IF(H148=4,10,IF(H148=3,5,0))))</f>
        <v>0</v>
      </c>
      <c r="I536" s="17">
        <f>IF(I148&gt;=30,20,IF(I148&gt;=22,15,IF(I148&gt;=15,10,IF(I148&gt;=8,5,0))))</f>
        <v>0</v>
      </c>
      <c r="J536" s="17">
        <f>IF(J148&gt;=500,10,IF(J148&gt;=300,8,IF(J148&gt;=200,6,IF(J148&gt;=100,4,IF(J148&gt;=1,2,IF(J148=0,0))))))</f>
        <v>0</v>
      </c>
      <c r="K536" s="17">
        <f>IF(K148&gt;=40,15,IF(K148&gt;=25,12,IF(K148&gt;=15,9,IF(K148&gt;=8,6,0))))</f>
        <v>0</v>
      </c>
      <c r="L536" s="17">
        <f>IF(L148="설치",5,0)</f>
        <v>0</v>
      </c>
      <c r="M536" s="17">
        <f>IF(M148="가능",5,0)</f>
        <v>0</v>
      </c>
      <c r="N536" s="17">
        <f>IF(N148="사용",5,0)</f>
        <v>0</v>
      </c>
      <c r="O536" s="17">
        <f>IF(O148&gt;=550,10,IF(O148&gt;=400,8,IF(O148&gt;=300,6,IF(O148&gt;=200,4,IF(O148&gt;=50,2,0)))))</f>
        <v>0</v>
      </c>
      <c r="P536" s="17">
        <f>IF(P148&gt;=5000,10,IF(P148&gt;=3000,8,IF(P148&gt;=2000,6,IF(P148&gt;=1000,4,IF(P148&gt;=500,2,0)))))</f>
        <v>0</v>
      </c>
      <c r="Q536" s="17">
        <f>IF(Q148&gt;=1000,10,IF(Q148&gt;=800,8,IF(Q148&gt;=600,6,IF(Q148&gt;=400,4,IF(Q148&gt;=200,2,0)))))</f>
        <v>0</v>
      </c>
      <c r="R536" s="17">
        <f>IF(R148&gt;=5000,5,IF(R148&gt;=3000,4,IF(R148&gt;=2000,3,IF(R148&gt;=1000,2,IF(R148&gt;=500,1,0)))))</f>
        <v>0</v>
      </c>
      <c r="S536" s="17">
        <f>IF(S148&gt;=4000,5,IF(S148&gt;=2500,4,IF(S148&gt;=1000,3,IF(S148&gt;=500,2,IF(S148&gt;=300,1,0)))))</f>
        <v>0</v>
      </c>
      <c r="T536" s="17">
        <f>IF(T148&gt;=15,15,IF(T148&gt;=12,12,IF(T148&gt;=9,9,IF(T148&gt;=6,6,IF(T148&gt;=1,3,0)))))</f>
        <v>0</v>
      </c>
      <c r="U536" s="17">
        <f>IF(U148&gt;=50,15,IF(U148&gt;=20,10,IF(U148&gt;=1,5,0)))</f>
        <v>0</v>
      </c>
      <c r="V536" s="17">
        <f>IF(V148&gt;=3,15,IF(V148&gt;=2,10,IF(V148&gt;=1,5,0)))</f>
        <v>0</v>
      </c>
      <c r="W536" s="17">
        <f>IF(W148&gt;=25,10,IF(W148&gt;=20,8,IF(W148&gt;=16,6,IF(W148&gt;=11,4,IF(W148&gt;=6,2,IF(W148&gt;=1,1,0))))))</f>
        <v>0</v>
      </c>
      <c r="X536" s="17">
        <f>IF(X148="구성",15,0)</f>
        <v>0</v>
      </c>
      <c r="Y536" s="17">
        <f>IF(Y148&gt;=4,10,IF(Y148=3,8,IF(Y148=2,6,IF(Y148=1,4,0))))</f>
        <v>0</v>
      </c>
      <c r="Z536" s="35">
        <f>Z148</f>
        <v>0</v>
      </c>
      <c r="AA536" s="35">
        <f>AA148</f>
        <v>0</v>
      </c>
      <c r="AB536" s="35">
        <f>AB148</f>
        <v>0</v>
      </c>
      <c r="AC536" s="35">
        <f>AC148</f>
        <v>0</v>
      </c>
      <c r="AD536" s="35">
        <f>AD148</f>
        <v>0</v>
      </c>
      <c r="AE536" s="18">
        <f t="shared" si="6"/>
        <v>0</v>
      </c>
    </row>
    <row r="537" spans="1:31" x14ac:dyDescent="0.3">
      <c r="A537" s="217">
        <f>A149</f>
        <v>144</v>
      </c>
      <c r="B537" s="16">
        <f>B149</f>
        <v>0</v>
      </c>
      <c r="C537" s="198">
        <f>C149</f>
        <v>0</v>
      </c>
      <c r="D537" s="16">
        <f>D149</f>
        <v>0</v>
      </c>
      <c r="E537" s="16">
        <f t="shared" si="5"/>
        <v>0</v>
      </c>
      <c r="F537" s="17">
        <f>IF(F149="후원(일시22건 또는 정기8건)또는 자원봉사(8명)",10,IF(F149="후원(일시13건 또는 정기5건)또는 자원봉사(7명)",8,IF(F149="후원(일시7건 또는 정기3건)또는 자원봉사(4명)",6,IF(F149="후원(일시4건 또는 정기2건)또는 자원봉사(2명)",4,IF(F149="후원(일시1건 또는 정기1건)또는 자원봉사(1명)",2,0)))))</f>
        <v>0</v>
      </c>
      <c r="G537" s="17">
        <f>IF(G149="게시",5,0)</f>
        <v>0</v>
      </c>
      <c r="H537" s="17">
        <f>IF(H149&gt;=6,20,IF(H149=5,15,IF(H149=4,10,IF(H149=3,5,0))))</f>
        <v>0</v>
      </c>
      <c r="I537" s="17">
        <f>IF(I149&gt;=30,20,IF(I149&gt;=22,15,IF(I149&gt;=15,10,IF(I149&gt;=8,5,0))))</f>
        <v>0</v>
      </c>
      <c r="J537" s="17">
        <f>IF(J149&gt;=500,10,IF(J149&gt;=300,8,IF(J149&gt;=200,6,IF(J149&gt;=100,4,IF(J149&gt;=1,2,IF(J149=0,0))))))</f>
        <v>0</v>
      </c>
      <c r="K537" s="17">
        <f>IF(K149&gt;=40,15,IF(K149&gt;=25,12,IF(K149&gt;=15,9,IF(K149&gt;=8,6,0))))</f>
        <v>0</v>
      </c>
      <c r="L537" s="17">
        <f>IF(L149="설치",5,0)</f>
        <v>0</v>
      </c>
      <c r="M537" s="17">
        <f>IF(M149="가능",5,0)</f>
        <v>0</v>
      </c>
      <c r="N537" s="17">
        <f>IF(N149="사용",5,0)</f>
        <v>0</v>
      </c>
      <c r="O537" s="17">
        <f>IF(O149&gt;=550,10,IF(O149&gt;=400,8,IF(O149&gt;=300,6,IF(O149&gt;=200,4,IF(O149&gt;=50,2,0)))))</f>
        <v>0</v>
      </c>
      <c r="P537" s="17">
        <f>IF(P149&gt;=5000,10,IF(P149&gt;=3000,8,IF(P149&gt;=2000,6,IF(P149&gt;=1000,4,IF(P149&gt;=500,2,0)))))</f>
        <v>0</v>
      </c>
      <c r="Q537" s="17">
        <f>IF(Q149&gt;=1000,10,IF(Q149&gt;=800,8,IF(Q149&gt;=600,6,IF(Q149&gt;=400,4,IF(Q149&gt;=200,2,0)))))</f>
        <v>0</v>
      </c>
      <c r="R537" s="17">
        <f>IF(R149&gt;=5000,5,IF(R149&gt;=3000,4,IF(R149&gt;=2000,3,IF(R149&gt;=1000,2,IF(R149&gt;=500,1,0)))))</f>
        <v>0</v>
      </c>
      <c r="S537" s="17">
        <f>IF(S149&gt;=4000,5,IF(S149&gt;=2500,4,IF(S149&gt;=1000,3,IF(S149&gt;=500,2,IF(S149&gt;=300,1,0)))))</f>
        <v>0</v>
      </c>
      <c r="T537" s="17">
        <f>IF(T149&gt;=15,15,IF(T149&gt;=12,12,IF(T149&gt;=9,9,IF(T149&gt;=6,6,IF(T149&gt;=1,3,0)))))</f>
        <v>0</v>
      </c>
      <c r="U537" s="17">
        <f>IF(U149&gt;=50,15,IF(U149&gt;=20,10,IF(U149&gt;=1,5,0)))</f>
        <v>0</v>
      </c>
      <c r="V537" s="17">
        <f>IF(V149&gt;=3,15,IF(V149&gt;=2,10,IF(V149&gt;=1,5,0)))</f>
        <v>0</v>
      </c>
      <c r="W537" s="17">
        <f>IF(W149&gt;=25,10,IF(W149&gt;=20,8,IF(W149&gt;=16,6,IF(W149&gt;=11,4,IF(W149&gt;=6,2,IF(W149&gt;=1,1,0))))))</f>
        <v>0</v>
      </c>
      <c r="X537" s="17">
        <f>IF(X149="구성",15,0)</f>
        <v>0</v>
      </c>
      <c r="Y537" s="17">
        <f>IF(Y149&gt;=4,10,IF(Y149=3,8,IF(Y149=2,6,IF(Y149=1,4,0))))</f>
        <v>0</v>
      </c>
      <c r="Z537" s="35">
        <f>Z149</f>
        <v>0</v>
      </c>
      <c r="AA537" s="35">
        <f>AA149</f>
        <v>0</v>
      </c>
      <c r="AB537" s="35">
        <f>AB149</f>
        <v>0</v>
      </c>
      <c r="AC537" s="35">
        <f>AC149</f>
        <v>0</v>
      </c>
      <c r="AD537" s="35">
        <f>AD149</f>
        <v>0</v>
      </c>
      <c r="AE537" s="18">
        <f t="shared" si="6"/>
        <v>0</v>
      </c>
    </row>
    <row r="538" spans="1:31" x14ac:dyDescent="0.3">
      <c r="A538" s="217">
        <f>A150</f>
        <v>145</v>
      </c>
      <c r="B538" s="16">
        <f>B150</f>
        <v>0</v>
      </c>
      <c r="C538" s="198">
        <f>C150</f>
        <v>0</v>
      </c>
      <c r="D538" s="16">
        <f>D150</f>
        <v>0</v>
      </c>
      <c r="E538" s="16">
        <f t="shared" si="5"/>
        <v>0</v>
      </c>
      <c r="F538" s="17">
        <f>IF(F150="후원(일시22건 또는 정기8건)또는 자원봉사(8명)",10,IF(F150="후원(일시13건 또는 정기5건)또는 자원봉사(7명)",8,IF(F150="후원(일시7건 또는 정기3건)또는 자원봉사(4명)",6,IF(F150="후원(일시4건 또는 정기2건)또는 자원봉사(2명)",4,IF(F150="후원(일시1건 또는 정기1건)또는 자원봉사(1명)",2,0)))))</f>
        <v>0</v>
      </c>
      <c r="G538" s="17">
        <f>IF(G150="게시",5,0)</f>
        <v>0</v>
      </c>
      <c r="H538" s="17">
        <f>IF(H150&gt;=6,20,IF(H150=5,15,IF(H150=4,10,IF(H150=3,5,0))))</f>
        <v>0</v>
      </c>
      <c r="I538" s="17">
        <f>IF(I150&gt;=30,20,IF(I150&gt;=22,15,IF(I150&gt;=15,10,IF(I150&gt;=8,5,0))))</f>
        <v>0</v>
      </c>
      <c r="J538" s="17">
        <f>IF(J150&gt;=500,10,IF(J150&gt;=300,8,IF(J150&gt;=200,6,IF(J150&gt;=100,4,IF(J150&gt;=1,2,IF(J150=0,0))))))</f>
        <v>0</v>
      </c>
      <c r="K538" s="17">
        <f>IF(K150&gt;=40,15,IF(K150&gt;=25,12,IF(K150&gt;=15,9,IF(K150&gt;=8,6,0))))</f>
        <v>0</v>
      </c>
      <c r="L538" s="17">
        <f>IF(L150="설치",5,0)</f>
        <v>0</v>
      </c>
      <c r="M538" s="17">
        <f>IF(M150="가능",5,0)</f>
        <v>0</v>
      </c>
      <c r="N538" s="17">
        <f>IF(N150="사용",5,0)</f>
        <v>0</v>
      </c>
      <c r="O538" s="17">
        <f>IF(O150&gt;=550,10,IF(O150&gt;=400,8,IF(O150&gt;=300,6,IF(O150&gt;=200,4,IF(O150&gt;=50,2,0)))))</f>
        <v>0</v>
      </c>
      <c r="P538" s="17">
        <f>IF(P150&gt;=5000,10,IF(P150&gt;=3000,8,IF(P150&gt;=2000,6,IF(P150&gt;=1000,4,IF(P150&gt;=500,2,0)))))</f>
        <v>0</v>
      </c>
      <c r="Q538" s="17">
        <f>IF(Q150&gt;=1000,10,IF(Q150&gt;=800,8,IF(Q150&gt;=600,6,IF(Q150&gt;=400,4,IF(Q150&gt;=200,2,0)))))</f>
        <v>0</v>
      </c>
      <c r="R538" s="17">
        <f>IF(R150&gt;=5000,5,IF(R150&gt;=3000,4,IF(R150&gt;=2000,3,IF(R150&gt;=1000,2,IF(R150&gt;=500,1,0)))))</f>
        <v>0</v>
      </c>
      <c r="S538" s="17">
        <f>IF(S150&gt;=4000,5,IF(S150&gt;=2500,4,IF(S150&gt;=1000,3,IF(S150&gt;=500,2,IF(S150&gt;=300,1,0)))))</f>
        <v>0</v>
      </c>
      <c r="T538" s="17">
        <f>IF(T150&gt;=15,15,IF(T150&gt;=12,12,IF(T150&gt;=9,9,IF(T150&gt;=6,6,IF(T150&gt;=1,3,0)))))</f>
        <v>0</v>
      </c>
      <c r="U538" s="17">
        <f>IF(U150&gt;=50,15,IF(U150&gt;=20,10,IF(U150&gt;=1,5,0)))</f>
        <v>0</v>
      </c>
      <c r="V538" s="17">
        <f>IF(V150&gt;=3,15,IF(V150&gt;=2,10,IF(V150&gt;=1,5,0)))</f>
        <v>0</v>
      </c>
      <c r="W538" s="17">
        <f>IF(W150&gt;=25,10,IF(W150&gt;=20,8,IF(W150&gt;=16,6,IF(W150&gt;=11,4,IF(W150&gt;=6,2,IF(W150&gt;=1,1,0))))))</f>
        <v>0</v>
      </c>
      <c r="X538" s="17">
        <f>IF(X150="구성",15,0)</f>
        <v>0</v>
      </c>
      <c r="Y538" s="17">
        <f>IF(Y150&gt;=4,10,IF(Y150=3,8,IF(Y150=2,6,IF(Y150=1,4,0))))</f>
        <v>0</v>
      </c>
      <c r="Z538" s="35">
        <f>Z150</f>
        <v>0</v>
      </c>
      <c r="AA538" s="35">
        <f>AA150</f>
        <v>0</v>
      </c>
      <c r="AB538" s="35">
        <f>AB150</f>
        <v>0</v>
      </c>
      <c r="AC538" s="35">
        <f>AC150</f>
        <v>0</v>
      </c>
      <c r="AD538" s="35">
        <f>AD150</f>
        <v>0</v>
      </c>
      <c r="AE538" s="18">
        <f t="shared" ref="AE538:AE601" si="7">SUM(F538:AD538)</f>
        <v>0</v>
      </c>
    </row>
    <row r="539" spans="1:31" x14ac:dyDescent="0.3">
      <c r="A539" s="217">
        <f>A151</f>
        <v>146</v>
      </c>
      <c r="B539" s="16">
        <f>B151</f>
        <v>0</v>
      </c>
      <c r="C539" s="198">
        <f>C151</f>
        <v>0</v>
      </c>
      <c r="D539" s="16">
        <f>D151</f>
        <v>0</v>
      </c>
      <c r="E539" s="16">
        <f t="shared" si="5"/>
        <v>0</v>
      </c>
      <c r="F539" s="17">
        <f>IF(F151="후원(일시22건 또는 정기8건)또는 자원봉사(8명)",10,IF(F151="후원(일시13건 또는 정기5건)또는 자원봉사(7명)",8,IF(F151="후원(일시7건 또는 정기3건)또는 자원봉사(4명)",6,IF(F151="후원(일시4건 또는 정기2건)또는 자원봉사(2명)",4,IF(F151="후원(일시1건 또는 정기1건)또는 자원봉사(1명)",2,0)))))</f>
        <v>0</v>
      </c>
      <c r="G539" s="17">
        <f>IF(G151="게시",5,0)</f>
        <v>0</v>
      </c>
      <c r="H539" s="17">
        <f>IF(H151&gt;=6,20,IF(H151=5,15,IF(H151=4,10,IF(H151=3,5,0))))</f>
        <v>0</v>
      </c>
      <c r="I539" s="17">
        <f>IF(I151&gt;=30,20,IF(I151&gt;=22,15,IF(I151&gt;=15,10,IF(I151&gt;=8,5,0))))</f>
        <v>0</v>
      </c>
      <c r="J539" s="17">
        <f>IF(J151&gt;=500,10,IF(J151&gt;=300,8,IF(J151&gt;=200,6,IF(J151&gt;=100,4,IF(J151&gt;=1,2,IF(J151=0,0))))))</f>
        <v>0</v>
      </c>
      <c r="K539" s="17">
        <f>IF(K151&gt;=40,15,IF(K151&gt;=25,12,IF(K151&gt;=15,9,IF(K151&gt;=8,6,0))))</f>
        <v>0</v>
      </c>
      <c r="L539" s="17">
        <f>IF(L151="설치",5,0)</f>
        <v>0</v>
      </c>
      <c r="M539" s="17">
        <f>IF(M151="가능",5,0)</f>
        <v>0</v>
      </c>
      <c r="N539" s="17">
        <f>IF(N151="사용",5,0)</f>
        <v>0</v>
      </c>
      <c r="O539" s="17">
        <f>IF(O151&gt;=550,10,IF(O151&gt;=400,8,IF(O151&gt;=300,6,IF(O151&gt;=200,4,IF(O151&gt;=50,2,0)))))</f>
        <v>0</v>
      </c>
      <c r="P539" s="17">
        <f>IF(P151&gt;=5000,10,IF(P151&gt;=3000,8,IF(P151&gt;=2000,6,IF(P151&gt;=1000,4,IF(P151&gt;=500,2,0)))))</f>
        <v>0</v>
      </c>
      <c r="Q539" s="17">
        <f>IF(Q151&gt;=1000,10,IF(Q151&gt;=800,8,IF(Q151&gt;=600,6,IF(Q151&gt;=400,4,IF(Q151&gt;=200,2,0)))))</f>
        <v>0</v>
      </c>
      <c r="R539" s="17">
        <f>IF(R151&gt;=5000,5,IF(R151&gt;=3000,4,IF(R151&gt;=2000,3,IF(R151&gt;=1000,2,IF(R151&gt;=500,1,0)))))</f>
        <v>0</v>
      </c>
      <c r="S539" s="17">
        <f>IF(S151&gt;=4000,5,IF(S151&gt;=2500,4,IF(S151&gt;=1000,3,IF(S151&gt;=500,2,IF(S151&gt;=300,1,0)))))</f>
        <v>0</v>
      </c>
      <c r="T539" s="17">
        <f>IF(T151&gt;=15,15,IF(T151&gt;=12,12,IF(T151&gt;=9,9,IF(T151&gt;=6,6,IF(T151&gt;=1,3,0)))))</f>
        <v>0</v>
      </c>
      <c r="U539" s="17">
        <f>IF(U151&gt;=50,15,IF(U151&gt;=20,10,IF(U151&gt;=1,5,0)))</f>
        <v>0</v>
      </c>
      <c r="V539" s="17">
        <f>IF(V151&gt;=3,15,IF(V151&gt;=2,10,IF(V151&gt;=1,5,0)))</f>
        <v>0</v>
      </c>
      <c r="W539" s="17">
        <f>IF(W151&gt;=25,10,IF(W151&gt;=20,8,IF(W151&gt;=16,6,IF(W151&gt;=11,4,IF(W151&gt;=6,2,IF(W151&gt;=1,1,0))))))</f>
        <v>0</v>
      </c>
      <c r="X539" s="17">
        <f>IF(X151="구성",15,0)</f>
        <v>0</v>
      </c>
      <c r="Y539" s="17">
        <f>IF(Y151&gt;=4,10,IF(Y151=3,8,IF(Y151=2,6,IF(Y151=1,4,0))))</f>
        <v>0</v>
      </c>
      <c r="Z539" s="35">
        <f>Z151</f>
        <v>0</v>
      </c>
      <c r="AA539" s="35">
        <f>AA151</f>
        <v>0</v>
      </c>
      <c r="AB539" s="35">
        <f>AB151</f>
        <v>0</v>
      </c>
      <c r="AC539" s="35">
        <f>AC151</f>
        <v>0</v>
      </c>
      <c r="AD539" s="35">
        <f>AD151</f>
        <v>0</v>
      </c>
      <c r="AE539" s="18">
        <f t="shared" si="7"/>
        <v>0</v>
      </c>
    </row>
    <row r="540" spans="1:31" x14ac:dyDescent="0.3">
      <c r="A540" s="217">
        <f>A152</f>
        <v>147</v>
      </c>
      <c r="B540" s="16">
        <f>B152</f>
        <v>0</v>
      </c>
      <c r="C540" s="198">
        <f>C152</f>
        <v>0</v>
      </c>
      <c r="D540" s="16">
        <f>D152</f>
        <v>0</v>
      </c>
      <c r="E540" s="16">
        <f t="shared" si="5"/>
        <v>0</v>
      </c>
      <c r="F540" s="17">
        <f>IF(F152="후원(일시22건 또는 정기8건)또는 자원봉사(8명)",10,IF(F152="후원(일시13건 또는 정기5건)또는 자원봉사(7명)",8,IF(F152="후원(일시7건 또는 정기3건)또는 자원봉사(4명)",6,IF(F152="후원(일시4건 또는 정기2건)또는 자원봉사(2명)",4,IF(F152="후원(일시1건 또는 정기1건)또는 자원봉사(1명)",2,0)))))</f>
        <v>0</v>
      </c>
      <c r="G540" s="17">
        <f>IF(G152="게시",5,0)</f>
        <v>0</v>
      </c>
      <c r="H540" s="17">
        <f>IF(H152&gt;=6,20,IF(H152=5,15,IF(H152=4,10,IF(H152=3,5,0))))</f>
        <v>0</v>
      </c>
      <c r="I540" s="17">
        <f>IF(I152&gt;=30,20,IF(I152&gt;=22,15,IF(I152&gt;=15,10,IF(I152&gt;=8,5,0))))</f>
        <v>0</v>
      </c>
      <c r="J540" s="17">
        <f>IF(J152&gt;=500,10,IF(J152&gt;=300,8,IF(J152&gt;=200,6,IF(J152&gt;=100,4,IF(J152&gt;=1,2,IF(J152=0,0))))))</f>
        <v>0</v>
      </c>
      <c r="K540" s="17">
        <f>IF(K152&gt;=40,15,IF(K152&gt;=25,12,IF(K152&gt;=15,9,IF(K152&gt;=8,6,0))))</f>
        <v>0</v>
      </c>
      <c r="L540" s="17">
        <f>IF(L152="설치",5,0)</f>
        <v>0</v>
      </c>
      <c r="M540" s="17">
        <f>IF(M152="가능",5,0)</f>
        <v>0</v>
      </c>
      <c r="N540" s="17">
        <f>IF(N152="사용",5,0)</f>
        <v>0</v>
      </c>
      <c r="O540" s="17">
        <f>IF(O152&gt;=550,10,IF(O152&gt;=400,8,IF(O152&gt;=300,6,IF(O152&gt;=200,4,IF(O152&gt;=50,2,0)))))</f>
        <v>0</v>
      </c>
      <c r="P540" s="17">
        <f>IF(P152&gt;=5000,10,IF(P152&gt;=3000,8,IF(P152&gt;=2000,6,IF(P152&gt;=1000,4,IF(P152&gt;=500,2,0)))))</f>
        <v>0</v>
      </c>
      <c r="Q540" s="17">
        <f>IF(Q152&gt;=1000,10,IF(Q152&gt;=800,8,IF(Q152&gt;=600,6,IF(Q152&gt;=400,4,IF(Q152&gt;=200,2,0)))))</f>
        <v>0</v>
      </c>
      <c r="R540" s="17">
        <f>IF(R152&gt;=5000,5,IF(R152&gt;=3000,4,IF(R152&gt;=2000,3,IF(R152&gt;=1000,2,IF(R152&gt;=500,1,0)))))</f>
        <v>0</v>
      </c>
      <c r="S540" s="17">
        <f>IF(S152&gt;=4000,5,IF(S152&gt;=2500,4,IF(S152&gt;=1000,3,IF(S152&gt;=500,2,IF(S152&gt;=300,1,0)))))</f>
        <v>0</v>
      </c>
      <c r="T540" s="17">
        <f>IF(T152&gt;=15,15,IF(T152&gt;=12,12,IF(T152&gt;=9,9,IF(T152&gt;=6,6,IF(T152&gt;=1,3,0)))))</f>
        <v>0</v>
      </c>
      <c r="U540" s="17">
        <f>IF(U152&gt;=50,15,IF(U152&gt;=20,10,IF(U152&gt;=1,5,0)))</f>
        <v>0</v>
      </c>
      <c r="V540" s="17">
        <f>IF(V152&gt;=3,15,IF(V152&gt;=2,10,IF(V152&gt;=1,5,0)))</f>
        <v>0</v>
      </c>
      <c r="W540" s="17">
        <f>IF(W152&gt;=25,10,IF(W152&gt;=20,8,IF(W152&gt;=16,6,IF(W152&gt;=11,4,IF(W152&gt;=6,2,IF(W152&gt;=1,1,0))))))</f>
        <v>0</v>
      </c>
      <c r="X540" s="17">
        <f>IF(X152="구성",15,0)</f>
        <v>0</v>
      </c>
      <c r="Y540" s="17">
        <f>IF(Y152&gt;=4,10,IF(Y152=3,8,IF(Y152=2,6,IF(Y152=1,4,0))))</f>
        <v>0</v>
      </c>
      <c r="Z540" s="35">
        <f>Z152</f>
        <v>0</v>
      </c>
      <c r="AA540" s="35">
        <f>AA152</f>
        <v>0</v>
      </c>
      <c r="AB540" s="35">
        <f>AB152</f>
        <v>0</v>
      </c>
      <c r="AC540" s="35">
        <f>AC152</f>
        <v>0</v>
      </c>
      <c r="AD540" s="35">
        <f>AD152</f>
        <v>0</v>
      </c>
      <c r="AE540" s="18">
        <f t="shared" si="7"/>
        <v>0</v>
      </c>
    </row>
    <row r="541" spans="1:31" x14ac:dyDescent="0.3">
      <c r="A541" s="217">
        <f>A153</f>
        <v>148</v>
      </c>
      <c r="B541" s="16">
        <f>B153</f>
        <v>0</v>
      </c>
      <c r="C541" s="198">
        <f>C153</f>
        <v>0</v>
      </c>
      <c r="D541" s="16">
        <f>D153</f>
        <v>0</v>
      </c>
      <c r="E541" s="16">
        <f t="shared" si="5"/>
        <v>0</v>
      </c>
      <c r="F541" s="17">
        <f>IF(F153="후원(일시22건 또는 정기8건)또는 자원봉사(8명)",10,IF(F153="후원(일시13건 또는 정기5건)또는 자원봉사(7명)",8,IF(F153="후원(일시7건 또는 정기3건)또는 자원봉사(4명)",6,IF(F153="후원(일시4건 또는 정기2건)또는 자원봉사(2명)",4,IF(F153="후원(일시1건 또는 정기1건)또는 자원봉사(1명)",2,0)))))</f>
        <v>0</v>
      </c>
      <c r="G541" s="17">
        <f>IF(G153="게시",5,0)</f>
        <v>0</v>
      </c>
      <c r="H541" s="17">
        <f>IF(H153&gt;=6,20,IF(H153=5,15,IF(H153=4,10,IF(H153=3,5,0))))</f>
        <v>0</v>
      </c>
      <c r="I541" s="17">
        <f>IF(I153&gt;=30,20,IF(I153&gt;=22,15,IF(I153&gt;=15,10,IF(I153&gt;=8,5,0))))</f>
        <v>0</v>
      </c>
      <c r="J541" s="17">
        <f>IF(J153&gt;=500,10,IF(J153&gt;=300,8,IF(J153&gt;=200,6,IF(J153&gt;=100,4,IF(J153&gt;=1,2,IF(J153=0,0))))))</f>
        <v>0</v>
      </c>
      <c r="K541" s="17">
        <f>IF(K153&gt;=40,15,IF(K153&gt;=25,12,IF(K153&gt;=15,9,IF(K153&gt;=8,6,0))))</f>
        <v>0</v>
      </c>
      <c r="L541" s="17">
        <f>IF(L153="설치",5,0)</f>
        <v>0</v>
      </c>
      <c r="M541" s="17">
        <f>IF(M153="가능",5,0)</f>
        <v>0</v>
      </c>
      <c r="N541" s="17">
        <f>IF(N153="사용",5,0)</f>
        <v>0</v>
      </c>
      <c r="O541" s="17">
        <f>IF(O153&gt;=550,10,IF(O153&gt;=400,8,IF(O153&gt;=300,6,IF(O153&gt;=200,4,IF(O153&gt;=50,2,0)))))</f>
        <v>0</v>
      </c>
      <c r="P541" s="17">
        <f>IF(P153&gt;=5000,10,IF(P153&gt;=3000,8,IF(P153&gt;=2000,6,IF(P153&gt;=1000,4,IF(P153&gt;=500,2,0)))))</f>
        <v>0</v>
      </c>
      <c r="Q541" s="17">
        <f>IF(Q153&gt;=1000,10,IF(Q153&gt;=800,8,IF(Q153&gt;=600,6,IF(Q153&gt;=400,4,IF(Q153&gt;=200,2,0)))))</f>
        <v>0</v>
      </c>
      <c r="R541" s="17">
        <f>IF(R153&gt;=5000,5,IF(R153&gt;=3000,4,IF(R153&gt;=2000,3,IF(R153&gt;=1000,2,IF(R153&gt;=500,1,0)))))</f>
        <v>0</v>
      </c>
      <c r="S541" s="17">
        <f>IF(S153&gt;=4000,5,IF(S153&gt;=2500,4,IF(S153&gt;=1000,3,IF(S153&gt;=500,2,IF(S153&gt;=300,1,0)))))</f>
        <v>0</v>
      </c>
      <c r="T541" s="17">
        <f>IF(T153&gt;=15,15,IF(T153&gt;=12,12,IF(T153&gt;=9,9,IF(T153&gt;=6,6,IF(T153&gt;=1,3,0)))))</f>
        <v>0</v>
      </c>
      <c r="U541" s="17">
        <f>IF(U153&gt;=50,15,IF(U153&gt;=20,10,IF(U153&gt;=1,5,0)))</f>
        <v>0</v>
      </c>
      <c r="V541" s="17">
        <f>IF(V153&gt;=3,15,IF(V153&gt;=2,10,IF(V153&gt;=1,5,0)))</f>
        <v>0</v>
      </c>
      <c r="W541" s="17">
        <f>IF(W153&gt;=25,10,IF(W153&gt;=20,8,IF(W153&gt;=16,6,IF(W153&gt;=11,4,IF(W153&gt;=6,2,IF(W153&gt;=1,1,0))))))</f>
        <v>0</v>
      </c>
      <c r="X541" s="17">
        <f>IF(X153="구성",15,0)</f>
        <v>0</v>
      </c>
      <c r="Y541" s="17">
        <f>IF(Y153&gt;=4,10,IF(Y153=3,8,IF(Y153=2,6,IF(Y153=1,4,0))))</f>
        <v>0</v>
      </c>
      <c r="Z541" s="35">
        <f>Z153</f>
        <v>0</v>
      </c>
      <c r="AA541" s="35">
        <f>AA153</f>
        <v>0</v>
      </c>
      <c r="AB541" s="35">
        <f>AB153</f>
        <v>0</v>
      </c>
      <c r="AC541" s="35">
        <f>AC153</f>
        <v>0</v>
      </c>
      <c r="AD541" s="35">
        <f>AD153</f>
        <v>0</v>
      </c>
      <c r="AE541" s="18">
        <f t="shared" si="7"/>
        <v>0</v>
      </c>
    </row>
    <row r="542" spans="1:31" x14ac:dyDescent="0.3">
      <c r="A542" s="217">
        <f>A154</f>
        <v>149</v>
      </c>
      <c r="B542" s="16">
        <f>B154</f>
        <v>0</v>
      </c>
      <c r="C542" s="198">
        <f>C154</f>
        <v>0</v>
      </c>
      <c r="D542" s="16">
        <f>D154</f>
        <v>0</v>
      </c>
      <c r="E542" s="16">
        <f t="shared" si="5"/>
        <v>0</v>
      </c>
      <c r="F542" s="17">
        <f>IF(F154="후원(일시22건 또는 정기8건)또는 자원봉사(8명)",10,IF(F154="후원(일시13건 또는 정기5건)또는 자원봉사(7명)",8,IF(F154="후원(일시7건 또는 정기3건)또는 자원봉사(4명)",6,IF(F154="후원(일시4건 또는 정기2건)또는 자원봉사(2명)",4,IF(F154="후원(일시1건 또는 정기1건)또는 자원봉사(1명)",2,0)))))</f>
        <v>0</v>
      </c>
      <c r="G542" s="17">
        <f>IF(G154="게시",5,0)</f>
        <v>0</v>
      </c>
      <c r="H542" s="17">
        <f>IF(H154&gt;=6,20,IF(H154=5,15,IF(H154=4,10,IF(H154=3,5,0))))</f>
        <v>0</v>
      </c>
      <c r="I542" s="17">
        <f>IF(I154&gt;=30,20,IF(I154&gt;=22,15,IF(I154&gt;=15,10,IF(I154&gt;=8,5,0))))</f>
        <v>0</v>
      </c>
      <c r="J542" s="17">
        <f>IF(J154&gt;=500,10,IF(J154&gt;=300,8,IF(J154&gt;=200,6,IF(J154&gt;=100,4,IF(J154&gt;=1,2,IF(J154=0,0))))))</f>
        <v>0</v>
      </c>
      <c r="K542" s="17">
        <f>IF(K154&gt;=40,15,IF(K154&gt;=25,12,IF(K154&gt;=15,9,IF(K154&gt;=8,6,0))))</f>
        <v>0</v>
      </c>
      <c r="L542" s="17">
        <f>IF(L154="설치",5,0)</f>
        <v>0</v>
      </c>
      <c r="M542" s="17">
        <f>IF(M154="가능",5,0)</f>
        <v>0</v>
      </c>
      <c r="N542" s="17">
        <f>IF(N154="사용",5,0)</f>
        <v>0</v>
      </c>
      <c r="O542" s="17">
        <f>IF(O154&gt;=550,10,IF(O154&gt;=400,8,IF(O154&gt;=300,6,IF(O154&gt;=200,4,IF(O154&gt;=50,2,0)))))</f>
        <v>0</v>
      </c>
      <c r="P542" s="17">
        <f>IF(P154&gt;=5000,10,IF(P154&gt;=3000,8,IF(P154&gt;=2000,6,IF(P154&gt;=1000,4,IF(P154&gt;=500,2,0)))))</f>
        <v>0</v>
      </c>
      <c r="Q542" s="17">
        <f>IF(Q154&gt;=1000,10,IF(Q154&gt;=800,8,IF(Q154&gt;=600,6,IF(Q154&gt;=400,4,IF(Q154&gt;=200,2,0)))))</f>
        <v>0</v>
      </c>
      <c r="R542" s="17">
        <f>IF(R154&gt;=5000,5,IF(R154&gt;=3000,4,IF(R154&gt;=2000,3,IF(R154&gt;=1000,2,IF(R154&gt;=500,1,0)))))</f>
        <v>0</v>
      </c>
      <c r="S542" s="17">
        <f>IF(S154&gt;=4000,5,IF(S154&gt;=2500,4,IF(S154&gt;=1000,3,IF(S154&gt;=500,2,IF(S154&gt;=300,1,0)))))</f>
        <v>0</v>
      </c>
      <c r="T542" s="17">
        <f>IF(T154&gt;=15,15,IF(T154&gt;=12,12,IF(T154&gt;=9,9,IF(T154&gt;=6,6,IF(T154&gt;=1,3,0)))))</f>
        <v>0</v>
      </c>
      <c r="U542" s="17">
        <f>IF(U154&gt;=50,15,IF(U154&gt;=20,10,IF(U154&gt;=1,5,0)))</f>
        <v>0</v>
      </c>
      <c r="V542" s="17">
        <f>IF(V154&gt;=3,15,IF(V154&gt;=2,10,IF(V154&gt;=1,5,0)))</f>
        <v>0</v>
      </c>
      <c r="W542" s="17">
        <f>IF(W154&gt;=25,10,IF(W154&gt;=20,8,IF(W154&gt;=16,6,IF(W154&gt;=11,4,IF(W154&gt;=6,2,IF(W154&gt;=1,1,0))))))</f>
        <v>0</v>
      </c>
      <c r="X542" s="17">
        <f>IF(X154="구성",15,0)</f>
        <v>0</v>
      </c>
      <c r="Y542" s="17">
        <f>IF(Y154&gt;=4,10,IF(Y154=3,8,IF(Y154=2,6,IF(Y154=1,4,0))))</f>
        <v>0</v>
      </c>
      <c r="Z542" s="35">
        <f>Z154</f>
        <v>0</v>
      </c>
      <c r="AA542" s="35">
        <f>AA154</f>
        <v>0</v>
      </c>
      <c r="AB542" s="35">
        <f>AB154</f>
        <v>0</v>
      </c>
      <c r="AC542" s="35">
        <f>AC154</f>
        <v>0</v>
      </c>
      <c r="AD542" s="35">
        <f>AD154</f>
        <v>0</v>
      </c>
      <c r="AE542" s="18">
        <f t="shared" si="7"/>
        <v>0</v>
      </c>
    </row>
    <row r="543" spans="1:31" x14ac:dyDescent="0.3">
      <c r="A543" s="217">
        <f>A155</f>
        <v>150</v>
      </c>
      <c r="B543" s="16">
        <f>B155</f>
        <v>0</v>
      </c>
      <c r="C543" s="198">
        <f>C155</f>
        <v>0</v>
      </c>
      <c r="D543" s="16">
        <f>D155</f>
        <v>0</v>
      </c>
      <c r="E543" s="16">
        <f t="shared" si="5"/>
        <v>0</v>
      </c>
      <c r="F543" s="17">
        <f>IF(F155="후원(일시22건 또는 정기8건)또는 자원봉사(8명)",10,IF(F155="후원(일시13건 또는 정기5건)또는 자원봉사(7명)",8,IF(F155="후원(일시7건 또는 정기3건)또는 자원봉사(4명)",6,IF(F155="후원(일시4건 또는 정기2건)또는 자원봉사(2명)",4,IF(F155="후원(일시1건 또는 정기1건)또는 자원봉사(1명)",2,0)))))</f>
        <v>0</v>
      </c>
      <c r="G543" s="17">
        <f>IF(G155="게시",5,0)</f>
        <v>0</v>
      </c>
      <c r="H543" s="17">
        <f>IF(H155&gt;=6,20,IF(H155=5,15,IF(H155=4,10,IF(H155=3,5,0))))</f>
        <v>0</v>
      </c>
      <c r="I543" s="17">
        <f>IF(I155&gt;=30,20,IF(I155&gt;=22,15,IF(I155&gt;=15,10,IF(I155&gt;=8,5,0))))</f>
        <v>0</v>
      </c>
      <c r="J543" s="17">
        <f>IF(J155&gt;=500,10,IF(J155&gt;=300,8,IF(J155&gt;=200,6,IF(J155&gt;=100,4,IF(J155&gt;=1,2,IF(J155=0,0))))))</f>
        <v>0</v>
      </c>
      <c r="K543" s="17">
        <f>IF(K155&gt;=40,15,IF(K155&gt;=25,12,IF(K155&gt;=15,9,IF(K155&gt;=8,6,0))))</f>
        <v>0</v>
      </c>
      <c r="L543" s="17">
        <f>IF(L155="설치",5,0)</f>
        <v>0</v>
      </c>
      <c r="M543" s="17">
        <f>IF(M155="가능",5,0)</f>
        <v>0</v>
      </c>
      <c r="N543" s="17">
        <f>IF(N155="사용",5,0)</f>
        <v>0</v>
      </c>
      <c r="O543" s="17">
        <f>IF(O155&gt;=550,10,IF(O155&gt;=400,8,IF(O155&gt;=300,6,IF(O155&gt;=200,4,IF(O155&gt;=50,2,0)))))</f>
        <v>0</v>
      </c>
      <c r="P543" s="17">
        <f>IF(P155&gt;=5000,10,IF(P155&gt;=3000,8,IF(P155&gt;=2000,6,IF(P155&gt;=1000,4,IF(P155&gt;=500,2,0)))))</f>
        <v>0</v>
      </c>
      <c r="Q543" s="17">
        <f>IF(Q155&gt;=1000,10,IF(Q155&gt;=800,8,IF(Q155&gt;=600,6,IF(Q155&gt;=400,4,IF(Q155&gt;=200,2,0)))))</f>
        <v>0</v>
      </c>
      <c r="R543" s="17">
        <f>IF(R155&gt;=5000,5,IF(R155&gt;=3000,4,IF(R155&gt;=2000,3,IF(R155&gt;=1000,2,IF(R155&gt;=500,1,0)))))</f>
        <v>0</v>
      </c>
      <c r="S543" s="17">
        <f>IF(S155&gt;=4000,5,IF(S155&gt;=2500,4,IF(S155&gt;=1000,3,IF(S155&gt;=500,2,IF(S155&gt;=300,1,0)))))</f>
        <v>0</v>
      </c>
      <c r="T543" s="17">
        <f>IF(T155&gt;=15,15,IF(T155&gt;=12,12,IF(T155&gt;=9,9,IF(T155&gt;=6,6,IF(T155&gt;=1,3,0)))))</f>
        <v>0</v>
      </c>
      <c r="U543" s="17">
        <f>IF(U155&gt;=50,15,IF(U155&gt;=20,10,IF(U155&gt;=1,5,0)))</f>
        <v>0</v>
      </c>
      <c r="V543" s="17">
        <f>IF(V155&gt;=3,15,IF(V155&gt;=2,10,IF(V155&gt;=1,5,0)))</f>
        <v>0</v>
      </c>
      <c r="W543" s="17">
        <f>IF(W155&gt;=25,10,IF(W155&gt;=20,8,IF(W155&gt;=16,6,IF(W155&gt;=11,4,IF(W155&gt;=6,2,IF(W155&gt;=1,1,0))))))</f>
        <v>0</v>
      </c>
      <c r="X543" s="17">
        <f>IF(X155="구성",15,0)</f>
        <v>0</v>
      </c>
      <c r="Y543" s="17">
        <f>IF(Y155&gt;=4,10,IF(Y155=3,8,IF(Y155=2,6,IF(Y155=1,4,0))))</f>
        <v>0</v>
      </c>
      <c r="Z543" s="35">
        <f>Z155</f>
        <v>0</v>
      </c>
      <c r="AA543" s="35">
        <f>AA155</f>
        <v>0</v>
      </c>
      <c r="AB543" s="35">
        <f>AB155</f>
        <v>0</v>
      </c>
      <c r="AC543" s="35">
        <f>AC155</f>
        <v>0</v>
      </c>
      <c r="AD543" s="35">
        <f>AD155</f>
        <v>0</v>
      </c>
      <c r="AE543" s="18">
        <f t="shared" si="7"/>
        <v>0</v>
      </c>
    </row>
    <row r="544" spans="1:31" x14ac:dyDescent="0.3">
      <c r="A544" s="217">
        <f>A156</f>
        <v>151</v>
      </c>
      <c r="B544" s="16">
        <f>B156</f>
        <v>0</v>
      </c>
      <c r="C544" s="198">
        <f>C156</f>
        <v>0</v>
      </c>
      <c r="D544" s="16">
        <f>D156</f>
        <v>0</v>
      </c>
      <c r="E544" s="16">
        <f t="shared" si="5"/>
        <v>0</v>
      </c>
      <c r="F544" s="17">
        <f>IF(F156="후원(일시22건 또는 정기8건)또는 자원봉사(8명)",10,IF(F156="후원(일시13건 또는 정기5건)또는 자원봉사(7명)",8,IF(F156="후원(일시7건 또는 정기3건)또는 자원봉사(4명)",6,IF(F156="후원(일시4건 또는 정기2건)또는 자원봉사(2명)",4,IF(F156="후원(일시1건 또는 정기1건)또는 자원봉사(1명)",2,0)))))</f>
        <v>0</v>
      </c>
      <c r="G544" s="17">
        <f>IF(G156="게시",5,0)</f>
        <v>0</v>
      </c>
      <c r="H544" s="17">
        <f>IF(H156&gt;=6,20,IF(H156=5,15,IF(H156=4,10,IF(H156=3,5,0))))</f>
        <v>0</v>
      </c>
      <c r="I544" s="17">
        <f>IF(I156&gt;=30,20,IF(I156&gt;=22,15,IF(I156&gt;=15,10,IF(I156&gt;=8,5,0))))</f>
        <v>0</v>
      </c>
      <c r="J544" s="17">
        <f>IF(J156&gt;=500,10,IF(J156&gt;=300,8,IF(J156&gt;=200,6,IF(J156&gt;=100,4,IF(J156&gt;=1,2,IF(J156=0,0))))))</f>
        <v>0</v>
      </c>
      <c r="K544" s="17">
        <f>IF(K156&gt;=40,15,IF(K156&gt;=25,12,IF(K156&gt;=15,9,IF(K156&gt;=8,6,0))))</f>
        <v>0</v>
      </c>
      <c r="L544" s="17">
        <f>IF(L156="설치",5,0)</f>
        <v>0</v>
      </c>
      <c r="M544" s="17">
        <f>IF(M156="가능",5,0)</f>
        <v>0</v>
      </c>
      <c r="N544" s="17">
        <f>IF(N156="사용",5,0)</f>
        <v>0</v>
      </c>
      <c r="O544" s="17">
        <f>IF(O156&gt;=550,10,IF(O156&gt;=400,8,IF(O156&gt;=300,6,IF(O156&gt;=200,4,IF(O156&gt;=50,2,0)))))</f>
        <v>0</v>
      </c>
      <c r="P544" s="17">
        <f>IF(P156&gt;=5000,10,IF(P156&gt;=3000,8,IF(P156&gt;=2000,6,IF(P156&gt;=1000,4,IF(P156&gt;=500,2,0)))))</f>
        <v>0</v>
      </c>
      <c r="Q544" s="17">
        <f>IF(Q156&gt;=1000,10,IF(Q156&gt;=800,8,IF(Q156&gt;=600,6,IF(Q156&gt;=400,4,IF(Q156&gt;=200,2,0)))))</f>
        <v>0</v>
      </c>
      <c r="R544" s="17">
        <f>IF(R156&gt;=5000,5,IF(R156&gt;=3000,4,IF(R156&gt;=2000,3,IF(R156&gt;=1000,2,IF(R156&gt;=500,1,0)))))</f>
        <v>0</v>
      </c>
      <c r="S544" s="17">
        <f>IF(S156&gt;=4000,5,IF(S156&gt;=2500,4,IF(S156&gt;=1000,3,IF(S156&gt;=500,2,IF(S156&gt;=300,1,0)))))</f>
        <v>0</v>
      </c>
      <c r="T544" s="17">
        <f>IF(T156&gt;=15,15,IF(T156&gt;=12,12,IF(T156&gt;=9,9,IF(T156&gt;=6,6,IF(T156&gt;=1,3,0)))))</f>
        <v>0</v>
      </c>
      <c r="U544" s="17">
        <f>IF(U156&gt;=50,15,IF(U156&gt;=20,10,IF(U156&gt;=1,5,0)))</f>
        <v>0</v>
      </c>
      <c r="V544" s="17">
        <f>IF(V156&gt;=3,15,IF(V156&gt;=2,10,IF(V156&gt;=1,5,0)))</f>
        <v>0</v>
      </c>
      <c r="W544" s="17">
        <f>IF(W156&gt;=25,10,IF(W156&gt;=20,8,IF(W156&gt;=16,6,IF(W156&gt;=11,4,IF(W156&gt;=6,2,IF(W156&gt;=1,1,0))))))</f>
        <v>0</v>
      </c>
      <c r="X544" s="17">
        <f>IF(X156="구성",15,0)</f>
        <v>0</v>
      </c>
      <c r="Y544" s="17">
        <f>IF(Y156&gt;=4,10,IF(Y156=3,8,IF(Y156=2,6,IF(Y156=1,4,0))))</f>
        <v>0</v>
      </c>
      <c r="Z544" s="35">
        <f>Z156</f>
        <v>0</v>
      </c>
      <c r="AA544" s="35">
        <f>AA156</f>
        <v>0</v>
      </c>
      <c r="AB544" s="35">
        <f>AB156</f>
        <v>0</v>
      </c>
      <c r="AC544" s="35">
        <f>AC156</f>
        <v>0</v>
      </c>
      <c r="AD544" s="35">
        <f>AD156</f>
        <v>0</v>
      </c>
      <c r="AE544" s="18">
        <f t="shared" si="7"/>
        <v>0</v>
      </c>
    </row>
    <row r="545" spans="1:31" x14ac:dyDescent="0.3">
      <c r="A545" s="217">
        <f>A157</f>
        <v>152</v>
      </c>
      <c r="B545" s="16">
        <f>B157</f>
        <v>0</v>
      </c>
      <c r="C545" s="198">
        <f>C157</f>
        <v>0</v>
      </c>
      <c r="D545" s="16">
        <f>D157</f>
        <v>0</v>
      </c>
      <c r="E545" s="16">
        <f t="shared" si="5"/>
        <v>0</v>
      </c>
      <c r="F545" s="17">
        <f>IF(F157="후원(일시22건 또는 정기8건)또는 자원봉사(8명)",10,IF(F157="후원(일시13건 또는 정기5건)또는 자원봉사(7명)",8,IF(F157="후원(일시7건 또는 정기3건)또는 자원봉사(4명)",6,IF(F157="후원(일시4건 또는 정기2건)또는 자원봉사(2명)",4,IF(F157="후원(일시1건 또는 정기1건)또는 자원봉사(1명)",2,0)))))</f>
        <v>0</v>
      </c>
      <c r="G545" s="17">
        <f>IF(G157="게시",5,0)</f>
        <v>0</v>
      </c>
      <c r="H545" s="17">
        <f>IF(H157&gt;=6,20,IF(H157=5,15,IF(H157=4,10,IF(H157=3,5,0))))</f>
        <v>0</v>
      </c>
      <c r="I545" s="17">
        <f>IF(I157&gt;=30,20,IF(I157&gt;=22,15,IF(I157&gt;=15,10,IF(I157&gt;=8,5,0))))</f>
        <v>0</v>
      </c>
      <c r="J545" s="17">
        <f>IF(J157&gt;=500,10,IF(J157&gt;=300,8,IF(J157&gt;=200,6,IF(J157&gt;=100,4,IF(J157&gt;=1,2,IF(J157=0,0))))))</f>
        <v>0</v>
      </c>
      <c r="K545" s="17">
        <f>IF(K157&gt;=40,15,IF(K157&gt;=25,12,IF(K157&gt;=15,9,IF(K157&gt;=8,6,0))))</f>
        <v>0</v>
      </c>
      <c r="L545" s="17">
        <f>IF(L157="설치",5,0)</f>
        <v>0</v>
      </c>
      <c r="M545" s="17">
        <f>IF(M157="가능",5,0)</f>
        <v>0</v>
      </c>
      <c r="N545" s="17">
        <f>IF(N157="사용",5,0)</f>
        <v>0</v>
      </c>
      <c r="O545" s="17">
        <f>IF(O157&gt;=550,10,IF(O157&gt;=400,8,IF(O157&gt;=300,6,IF(O157&gt;=200,4,IF(O157&gt;=50,2,0)))))</f>
        <v>0</v>
      </c>
      <c r="P545" s="17">
        <f>IF(P157&gt;=5000,10,IF(P157&gt;=3000,8,IF(P157&gt;=2000,6,IF(P157&gt;=1000,4,IF(P157&gt;=500,2,0)))))</f>
        <v>0</v>
      </c>
      <c r="Q545" s="17">
        <f>IF(Q157&gt;=1000,10,IF(Q157&gt;=800,8,IF(Q157&gt;=600,6,IF(Q157&gt;=400,4,IF(Q157&gt;=200,2,0)))))</f>
        <v>0</v>
      </c>
      <c r="R545" s="17">
        <f>IF(R157&gt;=5000,5,IF(R157&gt;=3000,4,IF(R157&gt;=2000,3,IF(R157&gt;=1000,2,IF(R157&gt;=500,1,0)))))</f>
        <v>0</v>
      </c>
      <c r="S545" s="17">
        <f>IF(S157&gt;=4000,5,IF(S157&gt;=2500,4,IF(S157&gt;=1000,3,IF(S157&gt;=500,2,IF(S157&gt;=300,1,0)))))</f>
        <v>0</v>
      </c>
      <c r="T545" s="17">
        <f>IF(T157&gt;=15,15,IF(T157&gt;=12,12,IF(T157&gt;=9,9,IF(T157&gt;=6,6,IF(T157&gt;=1,3,0)))))</f>
        <v>0</v>
      </c>
      <c r="U545" s="17">
        <f>IF(U157&gt;=50,15,IF(U157&gt;=20,10,IF(U157&gt;=1,5,0)))</f>
        <v>0</v>
      </c>
      <c r="V545" s="17">
        <f>IF(V157&gt;=3,15,IF(V157&gt;=2,10,IF(V157&gt;=1,5,0)))</f>
        <v>0</v>
      </c>
      <c r="W545" s="17">
        <f>IF(W157&gt;=25,10,IF(W157&gt;=20,8,IF(W157&gt;=16,6,IF(W157&gt;=11,4,IF(W157&gt;=6,2,IF(W157&gt;=1,1,0))))))</f>
        <v>0</v>
      </c>
      <c r="X545" s="17">
        <f>IF(X157="구성",15,0)</f>
        <v>0</v>
      </c>
      <c r="Y545" s="17">
        <f>IF(Y157&gt;=4,10,IF(Y157=3,8,IF(Y157=2,6,IF(Y157=1,4,0))))</f>
        <v>0</v>
      </c>
      <c r="Z545" s="35">
        <f>Z157</f>
        <v>0</v>
      </c>
      <c r="AA545" s="35">
        <f>AA157</f>
        <v>0</v>
      </c>
      <c r="AB545" s="35">
        <f>AB157</f>
        <v>0</v>
      </c>
      <c r="AC545" s="35">
        <f>AC157</f>
        <v>0</v>
      </c>
      <c r="AD545" s="35">
        <f>AD157</f>
        <v>0</v>
      </c>
      <c r="AE545" s="18">
        <f t="shared" si="7"/>
        <v>0</v>
      </c>
    </row>
    <row r="546" spans="1:31" x14ac:dyDescent="0.3">
      <c r="A546" s="217">
        <f>A158</f>
        <v>153</v>
      </c>
      <c r="B546" s="16">
        <f>B158</f>
        <v>0</v>
      </c>
      <c r="C546" s="198">
        <f>C158</f>
        <v>0</v>
      </c>
      <c r="D546" s="16">
        <f>D158</f>
        <v>0</v>
      </c>
      <c r="E546" s="16">
        <f t="shared" si="5"/>
        <v>0</v>
      </c>
      <c r="F546" s="17">
        <f>IF(F158="후원(일시22건 또는 정기8건)또는 자원봉사(8명)",10,IF(F158="후원(일시13건 또는 정기5건)또는 자원봉사(7명)",8,IF(F158="후원(일시7건 또는 정기3건)또는 자원봉사(4명)",6,IF(F158="후원(일시4건 또는 정기2건)또는 자원봉사(2명)",4,IF(F158="후원(일시1건 또는 정기1건)또는 자원봉사(1명)",2,0)))))</f>
        <v>0</v>
      </c>
      <c r="G546" s="17">
        <f>IF(G158="게시",5,0)</f>
        <v>0</v>
      </c>
      <c r="H546" s="17">
        <f>IF(H158&gt;=6,20,IF(H158=5,15,IF(H158=4,10,IF(H158=3,5,0))))</f>
        <v>0</v>
      </c>
      <c r="I546" s="17">
        <f>IF(I158&gt;=30,20,IF(I158&gt;=22,15,IF(I158&gt;=15,10,IF(I158&gt;=8,5,0))))</f>
        <v>0</v>
      </c>
      <c r="J546" s="17">
        <f>IF(J158&gt;=500,10,IF(J158&gt;=300,8,IF(J158&gt;=200,6,IF(J158&gt;=100,4,IF(J158&gt;=1,2,IF(J158=0,0))))))</f>
        <v>0</v>
      </c>
      <c r="K546" s="17">
        <f>IF(K158&gt;=40,15,IF(K158&gt;=25,12,IF(K158&gt;=15,9,IF(K158&gt;=8,6,0))))</f>
        <v>0</v>
      </c>
      <c r="L546" s="17">
        <f>IF(L158="설치",5,0)</f>
        <v>0</v>
      </c>
      <c r="M546" s="17">
        <f>IF(M158="가능",5,0)</f>
        <v>0</v>
      </c>
      <c r="N546" s="17">
        <f>IF(N158="사용",5,0)</f>
        <v>0</v>
      </c>
      <c r="O546" s="17">
        <f>IF(O158&gt;=550,10,IF(O158&gt;=400,8,IF(O158&gt;=300,6,IF(O158&gt;=200,4,IF(O158&gt;=50,2,0)))))</f>
        <v>0</v>
      </c>
      <c r="P546" s="17">
        <f>IF(P158&gt;=5000,10,IF(P158&gt;=3000,8,IF(P158&gt;=2000,6,IF(P158&gt;=1000,4,IF(P158&gt;=500,2,0)))))</f>
        <v>0</v>
      </c>
      <c r="Q546" s="17">
        <f>IF(Q158&gt;=1000,10,IF(Q158&gt;=800,8,IF(Q158&gt;=600,6,IF(Q158&gt;=400,4,IF(Q158&gt;=200,2,0)))))</f>
        <v>0</v>
      </c>
      <c r="R546" s="17">
        <f>IF(R158&gt;=5000,5,IF(R158&gt;=3000,4,IF(R158&gt;=2000,3,IF(R158&gt;=1000,2,IF(R158&gt;=500,1,0)))))</f>
        <v>0</v>
      </c>
      <c r="S546" s="17">
        <f>IF(S158&gt;=4000,5,IF(S158&gt;=2500,4,IF(S158&gt;=1000,3,IF(S158&gt;=500,2,IF(S158&gt;=300,1,0)))))</f>
        <v>0</v>
      </c>
      <c r="T546" s="17">
        <f>IF(T158&gt;=15,15,IF(T158&gt;=12,12,IF(T158&gt;=9,9,IF(T158&gt;=6,6,IF(T158&gt;=1,3,0)))))</f>
        <v>0</v>
      </c>
      <c r="U546" s="17">
        <f>IF(U158&gt;=50,15,IF(U158&gt;=20,10,IF(U158&gt;=1,5,0)))</f>
        <v>0</v>
      </c>
      <c r="V546" s="17">
        <f>IF(V158&gt;=3,15,IF(V158&gt;=2,10,IF(V158&gt;=1,5,0)))</f>
        <v>0</v>
      </c>
      <c r="W546" s="17">
        <f>IF(W158&gt;=25,10,IF(W158&gt;=20,8,IF(W158&gt;=16,6,IF(W158&gt;=11,4,IF(W158&gt;=6,2,IF(W158&gt;=1,1,0))))))</f>
        <v>0</v>
      </c>
      <c r="X546" s="17">
        <f>IF(X158="구성",15,0)</f>
        <v>0</v>
      </c>
      <c r="Y546" s="17">
        <f>IF(Y158&gt;=4,10,IF(Y158=3,8,IF(Y158=2,6,IF(Y158=1,4,0))))</f>
        <v>0</v>
      </c>
      <c r="Z546" s="35">
        <f>Z158</f>
        <v>0</v>
      </c>
      <c r="AA546" s="35">
        <f>AA158</f>
        <v>0</v>
      </c>
      <c r="AB546" s="35">
        <f>AB158</f>
        <v>0</v>
      </c>
      <c r="AC546" s="35">
        <f>AC158</f>
        <v>0</v>
      </c>
      <c r="AD546" s="35">
        <f>AD158</f>
        <v>0</v>
      </c>
      <c r="AE546" s="18">
        <f t="shared" si="7"/>
        <v>0</v>
      </c>
    </row>
    <row r="547" spans="1:31" x14ac:dyDescent="0.3">
      <c r="A547" s="217">
        <f>A159</f>
        <v>154</v>
      </c>
      <c r="B547" s="16">
        <f>B159</f>
        <v>0</v>
      </c>
      <c r="C547" s="198">
        <f>C159</f>
        <v>0</v>
      </c>
      <c r="D547" s="16">
        <f>D159</f>
        <v>0</v>
      </c>
      <c r="E547" s="16">
        <f t="shared" si="5"/>
        <v>0</v>
      </c>
      <c r="F547" s="17">
        <f>IF(F159="후원(일시22건 또는 정기8건)또는 자원봉사(8명)",10,IF(F159="후원(일시13건 또는 정기5건)또는 자원봉사(7명)",8,IF(F159="후원(일시7건 또는 정기3건)또는 자원봉사(4명)",6,IF(F159="후원(일시4건 또는 정기2건)또는 자원봉사(2명)",4,IF(F159="후원(일시1건 또는 정기1건)또는 자원봉사(1명)",2,0)))))</f>
        <v>0</v>
      </c>
      <c r="G547" s="17">
        <f>IF(G159="게시",5,0)</f>
        <v>0</v>
      </c>
      <c r="H547" s="17">
        <f>IF(H159&gt;=6,20,IF(H159=5,15,IF(H159=4,10,IF(H159=3,5,0))))</f>
        <v>0</v>
      </c>
      <c r="I547" s="17">
        <f>IF(I159&gt;=30,20,IF(I159&gt;=22,15,IF(I159&gt;=15,10,IF(I159&gt;=8,5,0))))</f>
        <v>0</v>
      </c>
      <c r="J547" s="17">
        <f>IF(J159&gt;=500,10,IF(J159&gt;=300,8,IF(J159&gt;=200,6,IF(J159&gt;=100,4,IF(J159&gt;=1,2,IF(J159=0,0))))))</f>
        <v>0</v>
      </c>
      <c r="K547" s="17">
        <f>IF(K159&gt;=40,15,IF(K159&gt;=25,12,IF(K159&gt;=15,9,IF(K159&gt;=8,6,0))))</f>
        <v>0</v>
      </c>
      <c r="L547" s="17">
        <f>IF(L159="설치",5,0)</f>
        <v>0</v>
      </c>
      <c r="M547" s="17">
        <f>IF(M159="가능",5,0)</f>
        <v>0</v>
      </c>
      <c r="N547" s="17">
        <f>IF(N159="사용",5,0)</f>
        <v>0</v>
      </c>
      <c r="O547" s="17">
        <f>IF(O159&gt;=550,10,IF(O159&gt;=400,8,IF(O159&gt;=300,6,IF(O159&gt;=200,4,IF(O159&gt;=50,2,0)))))</f>
        <v>0</v>
      </c>
      <c r="P547" s="17">
        <f>IF(P159&gt;=5000,10,IF(P159&gt;=3000,8,IF(P159&gt;=2000,6,IF(P159&gt;=1000,4,IF(P159&gt;=500,2,0)))))</f>
        <v>0</v>
      </c>
      <c r="Q547" s="17">
        <f>IF(Q159&gt;=1000,10,IF(Q159&gt;=800,8,IF(Q159&gt;=600,6,IF(Q159&gt;=400,4,IF(Q159&gt;=200,2,0)))))</f>
        <v>0</v>
      </c>
      <c r="R547" s="17">
        <f>IF(R159&gt;=5000,5,IF(R159&gt;=3000,4,IF(R159&gt;=2000,3,IF(R159&gt;=1000,2,IF(R159&gt;=500,1,0)))))</f>
        <v>0</v>
      </c>
      <c r="S547" s="17">
        <f>IF(S159&gt;=4000,5,IF(S159&gt;=2500,4,IF(S159&gt;=1000,3,IF(S159&gt;=500,2,IF(S159&gt;=300,1,0)))))</f>
        <v>0</v>
      </c>
      <c r="T547" s="17">
        <f>IF(T159&gt;=15,15,IF(T159&gt;=12,12,IF(T159&gt;=9,9,IF(T159&gt;=6,6,IF(T159&gt;=1,3,0)))))</f>
        <v>0</v>
      </c>
      <c r="U547" s="17">
        <f>IF(U159&gt;=50,15,IF(U159&gt;=20,10,IF(U159&gt;=1,5,0)))</f>
        <v>0</v>
      </c>
      <c r="V547" s="17">
        <f>IF(V159&gt;=3,15,IF(V159&gt;=2,10,IF(V159&gt;=1,5,0)))</f>
        <v>0</v>
      </c>
      <c r="W547" s="17">
        <f>IF(W159&gt;=25,10,IF(W159&gt;=20,8,IF(W159&gt;=16,6,IF(W159&gt;=11,4,IF(W159&gt;=6,2,IF(W159&gt;=1,1,0))))))</f>
        <v>0</v>
      </c>
      <c r="X547" s="17">
        <f>IF(X159="구성",15,0)</f>
        <v>0</v>
      </c>
      <c r="Y547" s="17">
        <f>IF(Y159&gt;=4,10,IF(Y159=3,8,IF(Y159=2,6,IF(Y159=1,4,0))))</f>
        <v>0</v>
      </c>
      <c r="Z547" s="35">
        <f>Z159</f>
        <v>0</v>
      </c>
      <c r="AA547" s="35">
        <f>AA159</f>
        <v>0</v>
      </c>
      <c r="AB547" s="35">
        <f>AB159</f>
        <v>0</v>
      </c>
      <c r="AC547" s="35">
        <f>AC159</f>
        <v>0</v>
      </c>
      <c r="AD547" s="35">
        <f>AD159</f>
        <v>0</v>
      </c>
      <c r="AE547" s="18">
        <f t="shared" si="7"/>
        <v>0</v>
      </c>
    </row>
    <row r="548" spans="1:31" x14ac:dyDescent="0.3">
      <c r="A548" s="217">
        <f>A160</f>
        <v>155</v>
      </c>
      <c r="B548" s="16">
        <f>B160</f>
        <v>0</v>
      </c>
      <c r="C548" s="198">
        <f>C160</f>
        <v>0</v>
      </c>
      <c r="D548" s="16">
        <f>D160</f>
        <v>0</v>
      </c>
      <c r="E548" s="16">
        <f t="shared" si="5"/>
        <v>0</v>
      </c>
      <c r="F548" s="17">
        <f>IF(F160="후원(일시22건 또는 정기8건)또는 자원봉사(8명)",10,IF(F160="후원(일시13건 또는 정기5건)또는 자원봉사(7명)",8,IF(F160="후원(일시7건 또는 정기3건)또는 자원봉사(4명)",6,IF(F160="후원(일시4건 또는 정기2건)또는 자원봉사(2명)",4,IF(F160="후원(일시1건 또는 정기1건)또는 자원봉사(1명)",2,0)))))</f>
        <v>0</v>
      </c>
      <c r="G548" s="17">
        <f>IF(G160="게시",5,0)</f>
        <v>0</v>
      </c>
      <c r="H548" s="17">
        <f>IF(H160&gt;=6,20,IF(H160=5,15,IF(H160=4,10,IF(H160=3,5,0))))</f>
        <v>0</v>
      </c>
      <c r="I548" s="17">
        <f>IF(I160&gt;=30,20,IF(I160&gt;=22,15,IF(I160&gt;=15,10,IF(I160&gt;=8,5,0))))</f>
        <v>0</v>
      </c>
      <c r="J548" s="17">
        <f>IF(J160&gt;=500,10,IF(J160&gt;=300,8,IF(J160&gt;=200,6,IF(J160&gt;=100,4,IF(J160&gt;=1,2,IF(J160=0,0))))))</f>
        <v>0</v>
      </c>
      <c r="K548" s="17">
        <f>IF(K160&gt;=40,15,IF(K160&gt;=25,12,IF(K160&gt;=15,9,IF(K160&gt;=8,6,0))))</f>
        <v>0</v>
      </c>
      <c r="L548" s="17">
        <f>IF(L160="설치",5,0)</f>
        <v>0</v>
      </c>
      <c r="M548" s="17">
        <f>IF(M160="가능",5,0)</f>
        <v>0</v>
      </c>
      <c r="N548" s="17">
        <f>IF(N160="사용",5,0)</f>
        <v>0</v>
      </c>
      <c r="O548" s="17">
        <f>IF(O160&gt;=550,10,IF(O160&gt;=400,8,IF(O160&gt;=300,6,IF(O160&gt;=200,4,IF(O160&gt;=50,2,0)))))</f>
        <v>0</v>
      </c>
      <c r="P548" s="17">
        <f>IF(P160&gt;=5000,10,IF(P160&gt;=3000,8,IF(P160&gt;=2000,6,IF(P160&gt;=1000,4,IF(P160&gt;=500,2,0)))))</f>
        <v>0</v>
      </c>
      <c r="Q548" s="17">
        <f>IF(Q160&gt;=1000,10,IF(Q160&gt;=800,8,IF(Q160&gt;=600,6,IF(Q160&gt;=400,4,IF(Q160&gt;=200,2,0)))))</f>
        <v>0</v>
      </c>
      <c r="R548" s="17">
        <f>IF(R160&gt;=5000,5,IF(R160&gt;=3000,4,IF(R160&gt;=2000,3,IF(R160&gt;=1000,2,IF(R160&gt;=500,1,0)))))</f>
        <v>0</v>
      </c>
      <c r="S548" s="17">
        <f>IF(S160&gt;=4000,5,IF(S160&gt;=2500,4,IF(S160&gt;=1000,3,IF(S160&gt;=500,2,IF(S160&gt;=300,1,0)))))</f>
        <v>0</v>
      </c>
      <c r="T548" s="17">
        <f>IF(T160&gt;=15,15,IF(T160&gt;=12,12,IF(T160&gt;=9,9,IF(T160&gt;=6,6,IF(T160&gt;=1,3,0)))))</f>
        <v>0</v>
      </c>
      <c r="U548" s="17">
        <f>IF(U160&gt;=50,15,IF(U160&gt;=20,10,IF(U160&gt;=1,5,0)))</f>
        <v>0</v>
      </c>
      <c r="V548" s="17">
        <f>IF(V160&gt;=3,15,IF(V160&gt;=2,10,IF(V160&gt;=1,5,0)))</f>
        <v>0</v>
      </c>
      <c r="W548" s="17">
        <f>IF(W160&gt;=25,10,IF(W160&gt;=20,8,IF(W160&gt;=16,6,IF(W160&gt;=11,4,IF(W160&gt;=6,2,IF(W160&gt;=1,1,0))))))</f>
        <v>0</v>
      </c>
      <c r="X548" s="17">
        <f>IF(X160="구성",15,0)</f>
        <v>0</v>
      </c>
      <c r="Y548" s="17">
        <f>IF(Y160&gt;=4,10,IF(Y160=3,8,IF(Y160=2,6,IF(Y160=1,4,0))))</f>
        <v>0</v>
      </c>
      <c r="Z548" s="35">
        <f>Z160</f>
        <v>0</v>
      </c>
      <c r="AA548" s="35">
        <f>AA160</f>
        <v>0</v>
      </c>
      <c r="AB548" s="35">
        <f>AB160</f>
        <v>0</v>
      </c>
      <c r="AC548" s="35">
        <f>AC160</f>
        <v>0</v>
      </c>
      <c r="AD548" s="35">
        <f>AD160</f>
        <v>0</v>
      </c>
      <c r="AE548" s="18">
        <f t="shared" si="7"/>
        <v>0</v>
      </c>
    </row>
    <row r="549" spans="1:31" x14ac:dyDescent="0.3">
      <c r="A549" s="217">
        <f>A161</f>
        <v>156</v>
      </c>
      <c r="B549" s="16">
        <f>B161</f>
        <v>0</v>
      </c>
      <c r="C549" s="198">
        <f>C161</f>
        <v>0</v>
      </c>
      <c r="D549" s="16">
        <f>D161</f>
        <v>0</v>
      </c>
      <c r="E549" s="16">
        <f t="shared" si="5"/>
        <v>0</v>
      </c>
      <c r="F549" s="17">
        <f>IF(F161="후원(일시22건 또는 정기8건)또는 자원봉사(8명)",10,IF(F161="후원(일시13건 또는 정기5건)또는 자원봉사(7명)",8,IF(F161="후원(일시7건 또는 정기3건)또는 자원봉사(4명)",6,IF(F161="후원(일시4건 또는 정기2건)또는 자원봉사(2명)",4,IF(F161="후원(일시1건 또는 정기1건)또는 자원봉사(1명)",2,0)))))</f>
        <v>0</v>
      </c>
      <c r="G549" s="17">
        <f>IF(G161="게시",5,0)</f>
        <v>0</v>
      </c>
      <c r="H549" s="17">
        <f>IF(H161&gt;=6,20,IF(H161=5,15,IF(H161=4,10,IF(H161=3,5,0))))</f>
        <v>0</v>
      </c>
      <c r="I549" s="17">
        <f>IF(I161&gt;=30,20,IF(I161&gt;=22,15,IF(I161&gt;=15,10,IF(I161&gt;=8,5,0))))</f>
        <v>0</v>
      </c>
      <c r="J549" s="17">
        <f>IF(J161&gt;=500,10,IF(J161&gt;=300,8,IF(J161&gt;=200,6,IF(J161&gt;=100,4,IF(J161&gt;=1,2,IF(J161=0,0))))))</f>
        <v>0</v>
      </c>
      <c r="K549" s="17">
        <f>IF(K161&gt;=40,15,IF(K161&gt;=25,12,IF(K161&gt;=15,9,IF(K161&gt;=8,6,0))))</f>
        <v>0</v>
      </c>
      <c r="L549" s="17">
        <f>IF(L161="설치",5,0)</f>
        <v>0</v>
      </c>
      <c r="M549" s="17">
        <f>IF(M161="가능",5,0)</f>
        <v>0</v>
      </c>
      <c r="N549" s="17">
        <f>IF(N161="사용",5,0)</f>
        <v>0</v>
      </c>
      <c r="O549" s="17">
        <f>IF(O161&gt;=550,10,IF(O161&gt;=400,8,IF(O161&gt;=300,6,IF(O161&gt;=200,4,IF(O161&gt;=50,2,0)))))</f>
        <v>0</v>
      </c>
      <c r="P549" s="17">
        <f>IF(P161&gt;=5000,10,IF(P161&gt;=3000,8,IF(P161&gt;=2000,6,IF(P161&gt;=1000,4,IF(P161&gt;=500,2,0)))))</f>
        <v>0</v>
      </c>
      <c r="Q549" s="17">
        <f>IF(Q161&gt;=1000,10,IF(Q161&gt;=800,8,IF(Q161&gt;=600,6,IF(Q161&gt;=400,4,IF(Q161&gt;=200,2,0)))))</f>
        <v>0</v>
      </c>
      <c r="R549" s="17">
        <f>IF(R161&gt;=5000,5,IF(R161&gt;=3000,4,IF(R161&gt;=2000,3,IF(R161&gt;=1000,2,IF(R161&gt;=500,1,0)))))</f>
        <v>0</v>
      </c>
      <c r="S549" s="17">
        <f>IF(S161&gt;=4000,5,IF(S161&gt;=2500,4,IF(S161&gt;=1000,3,IF(S161&gt;=500,2,IF(S161&gt;=300,1,0)))))</f>
        <v>0</v>
      </c>
      <c r="T549" s="17">
        <f>IF(T161&gt;=15,15,IF(T161&gt;=12,12,IF(T161&gt;=9,9,IF(T161&gt;=6,6,IF(T161&gt;=1,3,0)))))</f>
        <v>0</v>
      </c>
      <c r="U549" s="17">
        <f>IF(U161&gt;=50,15,IF(U161&gt;=20,10,IF(U161&gt;=1,5,0)))</f>
        <v>0</v>
      </c>
      <c r="V549" s="17">
        <f>IF(V161&gt;=3,15,IF(V161&gt;=2,10,IF(V161&gt;=1,5,0)))</f>
        <v>0</v>
      </c>
      <c r="W549" s="17">
        <f>IF(W161&gt;=25,10,IF(W161&gt;=20,8,IF(W161&gt;=16,6,IF(W161&gt;=11,4,IF(W161&gt;=6,2,IF(W161&gt;=1,1,0))))))</f>
        <v>0</v>
      </c>
      <c r="X549" s="17">
        <f>IF(X161="구성",15,0)</f>
        <v>0</v>
      </c>
      <c r="Y549" s="17">
        <f>IF(Y161&gt;=4,10,IF(Y161=3,8,IF(Y161=2,6,IF(Y161=1,4,0))))</f>
        <v>0</v>
      </c>
      <c r="Z549" s="35">
        <f>Z161</f>
        <v>0</v>
      </c>
      <c r="AA549" s="35">
        <f>AA161</f>
        <v>0</v>
      </c>
      <c r="AB549" s="35">
        <f>AB161</f>
        <v>0</v>
      </c>
      <c r="AC549" s="35">
        <f>AC161</f>
        <v>0</v>
      </c>
      <c r="AD549" s="35">
        <f>AD161</f>
        <v>0</v>
      </c>
      <c r="AE549" s="18">
        <f t="shared" si="7"/>
        <v>0</v>
      </c>
    </row>
    <row r="550" spans="1:31" x14ac:dyDescent="0.3">
      <c r="A550" s="217">
        <f>A162</f>
        <v>157</v>
      </c>
      <c r="B550" s="16">
        <f>B162</f>
        <v>0</v>
      </c>
      <c r="C550" s="198">
        <f>C162</f>
        <v>0</v>
      </c>
      <c r="D550" s="16">
        <f>D162</f>
        <v>0</v>
      </c>
      <c r="E550" s="16">
        <f t="shared" si="5"/>
        <v>0</v>
      </c>
      <c r="F550" s="17">
        <f>IF(F162="후원(일시22건 또는 정기8건)또는 자원봉사(8명)",10,IF(F162="후원(일시13건 또는 정기5건)또는 자원봉사(7명)",8,IF(F162="후원(일시7건 또는 정기3건)또는 자원봉사(4명)",6,IF(F162="후원(일시4건 또는 정기2건)또는 자원봉사(2명)",4,IF(F162="후원(일시1건 또는 정기1건)또는 자원봉사(1명)",2,0)))))</f>
        <v>0</v>
      </c>
      <c r="G550" s="17">
        <f>IF(G162="게시",5,0)</f>
        <v>0</v>
      </c>
      <c r="H550" s="17">
        <f>IF(H162&gt;=6,20,IF(H162=5,15,IF(H162=4,10,IF(H162=3,5,0))))</f>
        <v>0</v>
      </c>
      <c r="I550" s="17">
        <f>IF(I162&gt;=30,20,IF(I162&gt;=22,15,IF(I162&gt;=15,10,IF(I162&gt;=8,5,0))))</f>
        <v>0</v>
      </c>
      <c r="J550" s="17">
        <f>IF(J162&gt;=500,10,IF(J162&gt;=300,8,IF(J162&gt;=200,6,IF(J162&gt;=100,4,IF(J162&gt;=1,2,IF(J162=0,0))))))</f>
        <v>0</v>
      </c>
      <c r="K550" s="17">
        <f>IF(K162&gt;=40,15,IF(K162&gt;=25,12,IF(K162&gt;=15,9,IF(K162&gt;=8,6,0))))</f>
        <v>0</v>
      </c>
      <c r="L550" s="17">
        <f>IF(L162="설치",5,0)</f>
        <v>0</v>
      </c>
      <c r="M550" s="17">
        <f>IF(M162="가능",5,0)</f>
        <v>0</v>
      </c>
      <c r="N550" s="17">
        <f>IF(N162="사용",5,0)</f>
        <v>0</v>
      </c>
      <c r="O550" s="17">
        <f>IF(O162&gt;=550,10,IF(O162&gt;=400,8,IF(O162&gt;=300,6,IF(O162&gt;=200,4,IF(O162&gt;=50,2,0)))))</f>
        <v>0</v>
      </c>
      <c r="P550" s="17">
        <f>IF(P162&gt;=5000,10,IF(P162&gt;=3000,8,IF(P162&gt;=2000,6,IF(P162&gt;=1000,4,IF(P162&gt;=500,2,0)))))</f>
        <v>0</v>
      </c>
      <c r="Q550" s="17">
        <f>IF(Q162&gt;=1000,10,IF(Q162&gt;=800,8,IF(Q162&gt;=600,6,IF(Q162&gt;=400,4,IF(Q162&gt;=200,2,0)))))</f>
        <v>0</v>
      </c>
      <c r="R550" s="17">
        <f>IF(R162&gt;=5000,5,IF(R162&gt;=3000,4,IF(R162&gt;=2000,3,IF(R162&gt;=1000,2,IF(R162&gt;=500,1,0)))))</f>
        <v>0</v>
      </c>
      <c r="S550" s="17">
        <f>IF(S162&gt;=4000,5,IF(S162&gt;=2500,4,IF(S162&gt;=1000,3,IF(S162&gt;=500,2,IF(S162&gt;=300,1,0)))))</f>
        <v>0</v>
      </c>
      <c r="T550" s="17">
        <f>IF(T162&gt;=15,15,IF(T162&gt;=12,12,IF(T162&gt;=9,9,IF(T162&gt;=6,6,IF(T162&gt;=1,3,0)))))</f>
        <v>0</v>
      </c>
      <c r="U550" s="17">
        <f>IF(U162&gt;=50,15,IF(U162&gt;=20,10,IF(U162&gt;=1,5,0)))</f>
        <v>0</v>
      </c>
      <c r="V550" s="17">
        <f>IF(V162&gt;=3,15,IF(V162&gt;=2,10,IF(V162&gt;=1,5,0)))</f>
        <v>0</v>
      </c>
      <c r="W550" s="17">
        <f>IF(W162&gt;=25,10,IF(W162&gt;=20,8,IF(W162&gt;=16,6,IF(W162&gt;=11,4,IF(W162&gt;=6,2,IF(W162&gt;=1,1,0))))))</f>
        <v>0</v>
      </c>
      <c r="X550" s="17">
        <f>IF(X162="구성",15,0)</f>
        <v>0</v>
      </c>
      <c r="Y550" s="17">
        <f>IF(Y162&gt;=4,10,IF(Y162=3,8,IF(Y162=2,6,IF(Y162=1,4,0))))</f>
        <v>0</v>
      </c>
      <c r="Z550" s="35">
        <f>Z162</f>
        <v>0</v>
      </c>
      <c r="AA550" s="35">
        <f>AA162</f>
        <v>0</v>
      </c>
      <c r="AB550" s="35">
        <f>AB162</f>
        <v>0</v>
      </c>
      <c r="AC550" s="35">
        <f>AC162</f>
        <v>0</v>
      </c>
      <c r="AD550" s="35">
        <f>AD162</f>
        <v>0</v>
      </c>
      <c r="AE550" s="18">
        <f t="shared" si="7"/>
        <v>0</v>
      </c>
    </row>
    <row r="551" spans="1:31" x14ac:dyDescent="0.3">
      <c r="A551" s="217">
        <f>A163</f>
        <v>158</v>
      </c>
      <c r="B551" s="16">
        <f>B163</f>
        <v>0</v>
      </c>
      <c r="C551" s="198">
        <f>C163</f>
        <v>0</v>
      </c>
      <c r="D551" s="16">
        <f>D163</f>
        <v>0</v>
      </c>
      <c r="E551" s="16">
        <f t="shared" si="5"/>
        <v>0</v>
      </c>
      <c r="F551" s="17">
        <f>IF(F163="후원(일시22건 또는 정기8건)또는 자원봉사(8명)",10,IF(F163="후원(일시13건 또는 정기5건)또는 자원봉사(7명)",8,IF(F163="후원(일시7건 또는 정기3건)또는 자원봉사(4명)",6,IF(F163="후원(일시4건 또는 정기2건)또는 자원봉사(2명)",4,IF(F163="후원(일시1건 또는 정기1건)또는 자원봉사(1명)",2,0)))))</f>
        <v>0</v>
      </c>
      <c r="G551" s="17">
        <f>IF(G163="게시",5,0)</f>
        <v>0</v>
      </c>
      <c r="H551" s="17">
        <f>IF(H163&gt;=6,20,IF(H163=5,15,IF(H163=4,10,IF(H163=3,5,0))))</f>
        <v>0</v>
      </c>
      <c r="I551" s="17">
        <f>IF(I163&gt;=30,20,IF(I163&gt;=22,15,IF(I163&gt;=15,10,IF(I163&gt;=8,5,0))))</f>
        <v>0</v>
      </c>
      <c r="J551" s="17">
        <f>IF(J163&gt;=500,10,IF(J163&gt;=300,8,IF(J163&gt;=200,6,IF(J163&gt;=100,4,IF(J163&gt;=1,2,IF(J163=0,0))))))</f>
        <v>0</v>
      </c>
      <c r="K551" s="17">
        <f>IF(K163&gt;=40,15,IF(K163&gt;=25,12,IF(K163&gt;=15,9,IF(K163&gt;=8,6,0))))</f>
        <v>0</v>
      </c>
      <c r="L551" s="17">
        <f>IF(L163="설치",5,0)</f>
        <v>0</v>
      </c>
      <c r="M551" s="17">
        <f>IF(M163="가능",5,0)</f>
        <v>0</v>
      </c>
      <c r="N551" s="17">
        <f>IF(N163="사용",5,0)</f>
        <v>0</v>
      </c>
      <c r="O551" s="17">
        <f>IF(O163&gt;=550,10,IF(O163&gt;=400,8,IF(O163&gt;=300,6,IF(O163&gt;=200,4,IF(O163&gt;=50,2,0)))))</f>
        <v>0</v>
      </c>
      <c r="P551" s="17">
        <f>IF(P163&gt;=5000,10,IF(P163&gt;=3000,8,IF(P163&gt;=2000,6,IF(P163&gt;=1000,4,IF(P163&gt;=500,2,0)))))</f>
        <v>0</v>
      </c>
      <c r="Q551" s="17">
        <f>IF(Q163&gt;=1000,10,IF(Q163&gt;=800,8,IF(Q163&gt;=600,6,IF(Q163&gt;=400,4,IF(Q163&gt;=200,2,0)))))</f>
        <v>0</v>
      </c>
      <c r="R551" s="17">
        <f>IF(R163&gt;=5000,5,IF(R163&gt;=3000,4,IF(R163&gt;=2000,3,IF(R163&gt;=1000,2,IF(R163&gt;=500,1,0)))))</f>
        <v>0</v>
      </c>
      <c r="S551" s="17">
        <f>IF(S163&gt;=4000,5,IF(S163&gt;=2500,4,IF(S163&gt;=1000,3,IF(S163&gt;=500,2,IF(S163&gt;=300,1,0)))))</f>
        <v>0</v>
      </c>
      <c r="T551" s="17">
        <f>IF(T163&gt;=15,15,IF(T163&gt;=12,12,IF(T163&gt;=9,9,IF(T163&gt;=6,6,IF(T163&gt;=1,3,0)))))</f>
        <v>0</v>
      </c>
      <c r="U551" s="17">
        <f>IF(U163&gt;=50,15,IF(U163&gt;=20,10,IF(U163&gt;=1,5,0)))</f>
        <v>0</v>
      </c>
      <c r="V551" s="17">
        <f>IF(V163&gt;=3,15,IF(V163&gt;=2,10,IF(V163&gt;=1,5,0)))</f>
        <v>0</v>
      </c>
      <c r="W551" s="17">
        <f>IF(W163&gt;=25,10,IF(W163&gt;=20,8,IF(W163&gt;=16,6,IF(W163&gt;=11,4,IF(W163&gt;=6,2,IF(W163&gt;=1,1,0))))))</f>
        <v>0</v>
      </c>
      <c r="X551" s="17">
        <f>IF(X163="구성",15,0)</f>
        <v>0</v>
      </c>
      <c r="Y551" s="17">
        <f>IF(Y163&gt;=4,10,IF(Y163=3,8,IF(Y163=2,6,IF(Y163=1,4,0))))</f>
        <v>0</v>
      </c>
      <c r="Z551" s="35">
        <f>Z163</f>
        <v>0</v>
      </c>
      <c r="AA551" s="35">
        <f>AA163</f>
        <v>0</v>
      </c>
      <c r="AB551" s="35">
        <f>AB163</f>
        <v>0</v>
      </c>
      <c r="AC551" s="35">
        <f>AC163</f>
        <v>0</v>
      </c>
      <c r="AD551" s="35">
        <f>AD163</f>
        <v>0</v>
      </c>
      <c r="AE551" s="18">
        <f t="shared" si="7"/>
        <v>0</v>
      </c>
    </row>
    <row r="552" spans="1:31" x14ac:dyDescent="0.3">
      <c r="A552" s="217">
        <f>A164</f>
        <v>159</v>
      </c>
      <c r="B552" s="16">
        <f>B164</f>
        <v>0</v>
      </c>
      <c r="C552" s="198">
        <f>C164</f>
        <v>0</v>
      </c>
      <c r="D552" s="16">
        <f>D164</f>
        <v>0</v>
      </c>
      <c r="E552" s="16">
        <f t="shared" si="5"/>
        <v>0</v>
      </c>
      <c r="F552" s="17">
        <f>IF(F164="후원(일시22건 또는 정기8건)또는 자원봉사(8명)",10,IF(F164="후원(일시13건 또는 정기5건)또는 자원봉사(7명)",8,IF(F164="후원(일시7건 또는 정기3건)또는 자원봉사(4명)",6,IF(F164="후원(일시4건 또는 정기2건)또는 자원봉사(2명)",4,IF(F164="후원(일시1건 또는 정기1건)또는 자원봉사(1명)",2,0)))))</f>
        <v>0</v>
      </c>
      <c r="G552" s="17">
        <f>IF(G164="게시",5,0)</f>
        <v>0</v>
      </c>
      <c r="H552" s="17">
        <f>IF(H164&gt;=6,20,IF(H164=5,15,IF(H164=4,10,IF(H164=3,5,0))))</f>
        <v>0</v>
      </c>
      <c r="I552" s="17">
        <f>IF(I164&gt;=30,20,IF(I164&gt;=22,15,IF(I164&gt;=15,10,IF(I164&gt;=8,5,0))))</f>
        <v>0</v>
      </c>
      <c r="J552" s="17">
        <f>IF(J164&gt;=500,10,IF(J164&gt;=300,8,IF(J164&gt;=200,6,IF(J164&gt;=100,4,IF(J164&gt;=1,2,IF(J164=0,0))))))</f>
        <v>0</v>
      </c>
      <c r="K552" s="17">
        <f>IF(K164&gt;=40,15,IF(K164&gt;=25,12,IF(K164&gt;=15,9,IF(K164&gt;=8,6,0))))</f>
        <v>0</v>
      </c>
      <c r="L552" s="17">
        <f>IF(L164="설치",5,0)</f>
        <v>0</v>
      </c>
      <c r="M552" s="17">
        <f>IF(M164="가능",5,0)</f>
        <v>0</v>
      </c>
      <c r="N552" s="17">
        <f>IF(N164="사용",5,0)</f>
        <v>0</v>
      </c>
      <c r="O552" s="17">
        <f>IF(O164&gt;=550,10,IF(O164&gt;=400,8,IF(O164&gt;=300,6,IF(O164&gt;=200,4,IF(O164&gt;=50,2,0)))))</f>
        <v>0</v>
      </c>
      <c r="P552" s="17">
        <f>IF(P164&gt;=5000,10,IF(P164&gt;=3000,8,IF(P164&gt;=2000,6,IF(P164&gt;=1000,4,IF(P164&gt;=500,2,0)))))</f>
        <v>0</v>
      </c>
      <c r="Q552" s="17">
        <f>IF(Q164&gt;=1000,10,IF(Q164&gt;=800,8,IF(Q164&gt;=600,6,IF(Q164&gt;=400,4,IF(Q164&gt;=200,2,0)))))</f>
        <v>0</v>
      </c>
      <c r="R552" s="17">
        <f>IF(R164&gt;=5000,5,IF(R164&gt;=3000,4,IF(R164&gt;=2000,3,IF(R164&gt;=1000,2,IF(R164&gt;=500,1,0)))))</f>
        <v>0</v>
      </c>
      <c r="S552" s="17">
        <f>IF(S164&gt;=4000,5,IF(S164&gt;=2500,4,IF(S164&gt;=1000,3,IF(S164&gt;=500,2,IF(S164&gt;=300,1,0)))))</f>
        <v>0</v>
      </c>
      <c r="T552" s="17">
        <f>IF(T164&gt;=15,15,IF(T164&gt;=12,12,IF(T164&gt;=9,9,IF(T164&gt;=6,6,IF(T164&gt;=1,3,0)))))</f>
        <v>0</v>
      </c>
      <c r="U552" s="17">
        <f>IF(U164&gt;=50,15,IF(U164&gt;=20,10,IF(U164&gt;=1,5,0)))</f>
        <v>0</v>
      </c>
      <c r="V552" s="17">
        <f>IF(V164&gt;=3,15,IF(V164&gt;=2,10,IF(V164&gt;=1,5,0)))</f>
        <v>0</v>
      </c>
      <c r="W552" s="17">
        <f>IF(W164&gt;=25,10,IF(W164&gt;=20,8,IF(W164&gt;=16,6,IF(W164&gt;=11,4,IF(W164&gt;=6,2,IF(W164&gt;=1,1,0))))))</f>
        <v>0</v>
      </c>
      <c r="X552" s="17">
        <f>IF(X164="구성",15,0)</f>
        <v>0</v>
      </c>
      <c r="Y552" s="17">
        <f>IF(Y164&gt;=4,10,IF(Y164=3,8,IF(Y164=2,6,IF(Y164=1,4,0))))</f>
        <v>0</v>
      </c>
      <c r="Z552" s="35">
        <f>Z164</f>
        <v>0</v>
      </c>
      <c r="AA552" s="35">
        <f>AA164</f>
        <v>0</v>
      </c>
      <c r="AB552" s="35">
        <f>AB164</f>
        <v>0</v>
      </c>
      <c r="AC552" s="35">
        <f>AC164</f>
        <v>0</v>
      </c>
      <c r="AD552" s="35">
        <f>AD164</f>
        <v>0</v>
      </c>
      <c r="AE552" s="18">
        <f t="shared" si="7"/>
        <v>0</v>
      </c>
    </row>
    <row r="553" spans="1:31" x14ac:dyDescent="0.3">
      <c r="A553" s="217">
        <f>A165</f>
        <v>160</v>
      </c>
      <c r="B553" s="16">
        <f>B165</f>
        <v>0</v>
      </c>
      <c r="C553" s="198">
        <f>C165</f>
        <v>0</v>
      </c>
      <c r="D553" s="16">
        <f>D165</f>
        <v>0</v>
      </c>
      <c r="E553" s="16">
        <f t="shared" si="5"/>
        <v>0</v>
      </c>
      <c r="F553" s="17">
        <f>IF(F165="후원(일시22건 또는 정기8건)또는 자원봉사(8명)",10,IF(F165="후원(일시13건 또는 정기5건)또는 자원봉사(7명)",8,IF(F165="후원(일시7건 또는 정기3건)또는 자원봉사(4명)",6,IF(F165="후원(일시4건 또는 정기2건)또는 자원봉사(2명)",4,IF(F165="후원(일시1건 또는 정기1건)또는 자원봉사(1명)",2,0)))))</f>
        <v>0</v>
      </c>
      <c r="G553" s="17">
        <f>IF(G165="게시",5,0)</f>
        <v>0</v>
      </c>
      <c r="H553" s="17">
        <f>IF(H165&gt;=6,20,IF(H165=5,15,IF(H165=4,10,IF(H165=3,5,0))))</f>
        <v>0</v>
      </c>
      <c r="I553" s="17">
        <f>IF(I165&gt;=30,20,IF(I165&gt;=22,15,IF(I165&gt;=15,10,IF(I165&gt;=8,5,0))))</f>
        <v>0</v>
      </c>
      <c r="J553" s="17">
        <f>IF(J165&gt;=500,10,IF(J165&gt;=300,8,IF(J165&gt;=200,6,IF(J165&gt;=100,4,IF(J165&gt;=1,2,IF(J165=0,0))))))</f>
        <v>0</v>
      </c>
      <c r="K553" s="17">
        <f>IF(K165&gt;=40,15,IF(K165&gt;=25,12,IF(K165&gt;=15,9,IF(K165&gt;=8,6,0))))</f>
        <v>0</v>
      </c>
      <c r="L553" s="17">
        <f>IF(L165="설치",5,0)</f>
        <v>0</v>
      </c>
      <c r="M553" s="17">
        <f>IF(M165="가능",5,0)</f>
        <v>0</v>
      </c>
      <c r="N553" s="17">
        <f>IF(N165="사용",5,0)</f>
        <v>0</v>
      </c>
      <c r="O553" s="17">
        <f>IF(O165&gt;=550,10,IF(O165&gt;=400,8,IF(O165&gt;=300,6,IF(O165&gt;=200,4,IF(O165&gt;=50,2,0)))))</f>
        <v>0</v>
      </c>
      <c r="P553" s="17">
        <f>IF(P165&gt;=5000,10,IF(P165&gt;=3000,8,IF(P165&gt;=2000,6,IF(P165&gt;=1000,4,IF(P165&gt;=500,2,0)))))</f>
        <v>0</v>
      </c>
      <c r="Q553" s="17">
        <f>IF(Q165&gt;=1000,10,IF(Q165&gt;=800,8,IF(Q165&gt;=600,6,IF(Q165&gt;=400,4,IF(Q165&gt;=200,2,0)))))</f>
        <v>0</v>
      </c>
      <c r="R553" s="17">
        <f>IF(R165&gt;=5000,5,IF(R165&gt;=3000,4,IF(R165&gt;=2000,3,IF(R165&gt;=1000,2,IF(R165&gt;=500,1,0)))))</f>
        <v>0</v>
      </c>
      <c r="S553" s="17">
        <f>IF(S165&gt;=4000,5,IF(S165&gt;=2500,4,IF(S165&gt;=1000,3,IF(S165&gt;=500,2,IF(S165&gt;=300,1,0)))))</f>
        <v>0</v>
      </c>
      <c r="T553" s="17">
        <f>IF(T165&gt;=15,15,IF(T165&gt;=12,12,IF(T165&gt;=9,9,IF(T165&gt;=6,6,IF(T165&gt;=1,3,0)))))</f>
        <v>0</v>
      </c>
      <c r="U553" s="17">
        <f>IF(U165&gt;=50,15,IF(U165&gt;=20,10,IF(U165&gt;=1,5,0)))</f>
        <v>0</v>
      </c>
      <c r="V553" s="17">
        <f>IF(V165&gt;=3,15,IF(V165&gt;=2,10,IF(V165&gt;=1,5,0)))</f>
        <v>0</v>
      </c>
      <c r="W553" s="17">
        <f>IF(W165&gt;=25,10,IF(W165&gt;=20,8,IF(W165&gt;=16,6,IF(W165&gt;=11,4,IF(W165&gt;=6,2,IF(W165&gt;=1,1,0))))))</f>
        <v>0</v>
      </c>
      <c r="X553" s="17">
        <f>IF(X165="구성",15,0)</f>
        <v>0</v>
      </c>
      <c r="Y553" s="17">
        <f>IF(Y165&gt;=4,10,IF(Y165=3,8,IF(Y165=2,6,IF(Y165=1,4,0))))</f>
        <v>0</v>
      </c>
      <c r="Z553" s="35">
        <f>Z165</f>
        <v>0</v>
      </c>
      <c r="AA553" s="35">
        <f>AA165</f>
        <v>0</v>
      </c>
      <c r="AB553" s="35">
        <f>AB165</f>
        <v>0</v>
      </c>
      <c r="AC553" s="35">
        <f>AC165</f>
        <v>0</v>
      </c>
      <c r="AD553" s="35">
        <f>AD165</f>
        <v>0</v>
      </c>
      <c r="AE553" s="18">
        <f t="shared" si="7"/>
        <v>0</v>
      </c>
    </row>
    <row r="554" spans="1:31" x14ac:dyDescent="0.3">
      <c r="A554" s="217">
        <f>A166</f>
        <v>161</v>
      </c>
      <c r="B554" s="16">
        <f>B166</f>
        <v>0</v>
      </c>
      <c r="C554" s="198">
        <f>C166</f>
        <v>0</v>
      </c>
      <c r="D554" s="16">
        <f>D166</f>
        <v>0</v>
      </c>
      <c r="E554" s="16">
        <f t="shared" si="5"/>
        <v>0</v>
      </c>
      <c r="F554" s="17">
        <f>IF(F166="후원(일시22건 또는 정기8건)또는 자원봉사(8명)",10,IF(F166="후원(일시13건 또는 정기5건)또는 자원봉사(7명)",8,IF(F166="후원(일시7건 또는 정기3건)또는 자원봉사(4명)",6,IF(F166="후원(일시4건 또는 정기2건)또는 자원봉사(2명)",4,IF(F166="후원(일시1건 또는 정기1건)또는 자원봉사(1명)",2,0)))))</f>
        <v>0</v>
      </c>
      <c r="G554" s="17">
        <f>IF(G166="게시",5,0)</f>
        <v>0</v>
      </c>
      <c r="H554" s="17">
        <f>IF(H166&gt;=6,20,IF(H166=5,15,IF(H166=4,10,IF(H166=3,5,0))))</f>
        <v>0</v>
      </c>
      <c r="I554" s="17">
        <f>IF(I166&gt;=30,20,IF(I166&gt;=22,15,IF(I166&gt;=15,10,IF(I166&gt;=8,5,0))))</f>
        <v>0</v>
      </c>
      <c r="J554" s="17">
        <f>IF(J166&gt;=500,10,IF(J166&gt;=300,8,IF(J166&gt;=200,6,IF(J166&gt;=100,4,IF(J166&gt;=1,2,IF(J166=0,0))))))</f>
        <v>0</v>
      </c>
      <c r="K554" s="17">
        <f>IF(K166&gt;=40,15,IF(K166&gt;=25,12,IF(K166&gt;=15,9,IF(K166&gt;=8,6,0))))</f>
        <v>0</v>
      </c>
      <c r="L554" s="17">
        <f>IF(L166="설치",5,0)</f>
        <v>0</v>
      </c>
      <c r="M554" s="17">
        <f>IF(M166="가능",5,0)</f>
        <v>0</v>
      </c>
      <c r="N554" s="17">
        <f>IF(N166="사용",5,0)</f>
        <v>0</v>
      </c>
      <c r="O554" s="17">
        <f>IF(O166&gt;=550,10,IF(O166&gt;=400,8,IF(O166&gt;=300,6,IF(O166&gt;=200,4,IF(O166&gt;=50,2,0)))))</f>
        <v>0</v>
      </c>
      <c r="P554" s="17">
        <f>IF(P166&gt;=5000,10,IF(P166&gt;=3000,8,IF(P166&gt;=2000,6,IF(P166&gt;=1000,4,IF(P166&gt;=500,2,0)))))</f>
        <v>0</v>
      </c>
      <c r="Q554" s="17">
        <f>IF(Q166&gt;=1000,10,IF(Q166&gt;=800,8,IF(Q166&gt;=600,6,IF(Q166&gt;=400,4,IF(Q166&gt;=200,2,0)))))</f>
        <v>0</v>
      </c>
      <c r="R554" s="17">
        <f>IF(R166&gt;=5000,5,IF(R166&gt;=3000,4,IF(R166&gt;=2000,3,IF(R166&gt;=1000,2,IF(R166&gt;=500,1,0)))))</f>
        <v>0</v>
      </c>
      <c r="S554" s="17">
        <f>IF(S166&gt;=4000,5,IF(S166&gt;=2500,4,IF(S166&gt;=1000,3,IF(S166&gt;=500,2,IF(S166&gt;=300,1,0)))))</f>
        <v>0</v>
      </c>
      <c r="T554" s="17">
        <f>IF(T166&gt;=15,15,IF(T166&gt;=12,12,IF(T166&gt;=9,9,IF(T166&gt;=6,6,IF(T166&gt;=1,3,0)))))</f>
        <v>0</v>
      </c>
      <c r="U554" s="17">
        <f>IF(U166&gt;=50,15,IF(U166&gt;=20,10,IF(U166&gt;=1,5,0)))</f>
        <v>0</v>
      </c>
      <c r="V554" s="17">
        <f>IF(V166&gt;=3,15,IF(V166&gt;=2,10,IF(V166&gt;=1,5,0)))</f>
        <v>0</v>
      </c>
      <c r="W554" s="17">
        <f>IF(W166&gt;=25,10,IF(W166&gt;=20,8,IF(W166&gt;=16,6,IF(W166&gt;=11,4,IF(W166&gt;=6,2,IF(W166&gt;=1,1,0))))))</f>
        <v>0</v>
      </c>
      <c r="X554" s="17">
        <f>IF(X166="구성",15,0)</f>
        <v>0</v>
      </c>
      <c r="Y554" s="17">
        <f>IF(Y166&gt;=4,10,IF(Y166=3,8,IF(Y166=2,6,IF(Y166=1,4,0))))</f>
        <v>0</v>
      </c>
      <c r="Z554" s="35">
        <f>Z166</f>
        <v>0</v>
      </c>
      <c r="AA554" s="35">
        <f>AA166</f>
        <v>0</v>
      </c>
      <c r="AB554" s="35">
        <f>AB166</f>
        <v>0</v>
      </c>
      <c r="AC554" s="35">
        <f>AC166</f>
        <v>0</v>
      </c>
      <c r="AD554" s="35">
        <f>AD166</f>
        <v>0</v>
      </c>
      <c r="AE554" s="18">
        <f t="shared" si="7"/>
        <v>0</v>
      </c>
    </row>
    <row r="555" spans="1:31" x14ac:dyDescent="0.3">
      <c r="A555" s="217">
        <f>A167</f>
        <v>162</v>
      </c>
      <c r="B555" s="16">
        <f>B167</f>
        <v>0</v>
      </c>
      <c r="C555" s="198">
        <f>C167</f>
        <v>0</v>
      </c>
      <c r="D555" s="16">
        <f>D167</f>
        <v>0</v>
      </c>
      <c r="E555" s="16">
        <f t="shared" si="5"/>
        <v>0</v>
      </c>
      <c r="F555" s="17">
        <f>IF(F167="후원(일시22건 또는 정기8건)또는 자원봉사(8명)",10,IF(F167="후원(일시13건 또는 정기5건)또는 자원봉사(7명)",8,IF(F167="후원(일시7건 또는 정기3건)또는 자원봉사(4명)",6,IF(F167="후원(일시4건 또는 정기2건)또는 자원봉사(2명)",4,IF(F167="후원(일시1건 또는 정기1건)또는 자원봉사(1명)",2,0)))))</f>
        <v>0</v>
      </c>
      <c r="G555" s="17">
        <f>IF(G167="게시",5,0)</f>
        <v>0</v>
      </c>
      <c r="H555" s="17">
        <f>IF(H167&gt;=6,20,IF(H167=5,15,IF(H167=4,10,IF(H167=3,5,0))))</f>
        <v>0</v>
      </c>
      <c r="I555" s="17">
        <f>IF(I167&gt;=30,20,IF(I167&gt;=22,15,IF(I167&gt;=15,10,IF(I167&gt;=8,5,0))))</f>
        <v>0</v>
      </c>
      <c r="J555" s="17">
        <f>IF(J167&gt;=500,10,IF(J167&gt;=300,8,IF(J167&gt;=200,6,IF(J167&gt;=100,4,IF(J167&gt;=1,2,IF(J167=0,0))))))</f>
        <v>0</v>
      </c>
      <c r="K555" s="17">
        <f>IF(K167&gt;=40,15,IF(K167&gt;=25,12,IF(K167&gt;=15,9,IF(K167&gt;=8,6,0))))</f>
        <v>0</v>
      </c>
      <c r="L555" s="17">
        <f>IF(L167="설치",5,0)</f>
        <v>0</v>
      </c>
      <c r="M555" s="17">
        <f>IF(M167="가능",5,0)</f>
        <v>0</v>
      </c>
      <c r="N555" s="17">
        <f>IF(N167="사용",5,0)</f>
        <v>0</v>
      </c>
      <c r="O555" s="17">
        <f>IF(O167&gt;=550,10,IF(O167&gt;=400,8,IF(O167&gt;=300,6,IF(O167&gt;=200,4,IF(O167&gt;=50,2,0)))))</f>
        <v>0</v>
      </c>
      <c r="P555" s="17">
        <f>IF(P167&gt;=5000,10,IF(P167&gt;=3000,8,IF(P167&gt;=2000,6,IF(P167&gt;=1000,4,IF(P167&gt;=500,2,0)))))</f>
        <v>0</v>
      </c>
      <c r="Q555" s="17">
        <f>IF(Q167&gt;=1000,10,IF(Q167&gt;=800,8,IF(Q167&gt;=600,6,IF(Q167&gt;=400,4,IF(Q167&gt;=200,2,0)))))</f>
        <v>0</v>
      </c>
      <c r="R555" s="17">
        <f>IF(R167&gt;=5000,5,IF(R167&gt;=3000,4,IF(R167&gt;=2000,3,IF(R167&gt;=1000,2,IF(R167&gt;=500,1,0)))))</f>
        <v>0</v>
      </c>
      <c r="S555" s="17">
        <f>IF(S167&gt;=4000,5,IF(S167&gt;=2500,4,IF(S167&gt;=1000,3,IF(S167&gt;=500,2,IF(S167&gt;=300,1,0)))))</f>
        <v>0</v>
      </c>
      <c r="T555" s="17">
        <f>IF(T167&gt;=15,15,IF(T167&gt;=12,12,IF(T167&gt;=9,9,IF(T167&gt;=6,6,IF(T167&gt;=1,3,0)))))</f>
        <v>0</v>
      </c>
      <c r="U555" s="17">
        <f>IF(U167&gt;=50,15,IF(U167&gt;=20,10,IF(U167&gt;=1,5,0)))</f>
        <v>0</v>
      </c>
      <c r="V555" s="17">
        <f>IF(V167&gt;=3,15,IF(V167&gt;=2,10,IF(V167&gt;=1,5,0)))</f>
        <v>0</v>
      </c>
      <c r="W555" s="17">
        <f>IF(W167&gt;=25,10,IF(W167&gt;=20,8,IF(W167&gt;=16,6,IF(W167&gt;=11,4,IF(W167&gt;=6,2,IF(W167&gt;=1,1,0))))))</f>
        <v>0</v>
      </c>
      <c r="X555" s="17">
        <f>IF(X167="구성",15,0)</f>
        <v>0</v>
      </c>
      <c r="Y555" s="17">
        <f>IF(Y167&gt;=4,10,IF(Y167=3,8,IF(Y167=2,6,IF(Y167=1,4,0))))</f>
        <v>0</v>
      </c>
      <c r="Z555" s="35">
        <f>Z167</f>
        <v>0</v>
      </c>
      <c r="AA555" s="35">
        <f>AA167</f>
        <v>0</v>
      </c>
      <c r="AB555" s="35">
        <f>AB167</f>
        <v>0</v>
      </c>
      <c r="AC555" s="35">
        <f>AC167</f>
        <v>0</v>
      </c>
      <c r="AD555" s="35">
        <f>AD167</f>
        <v>0</v>
      </c>
      <c r="AE555" s="18">
        <f t="shared" si="7"/>
        <v>0</v>
      </c>
    </row>
    <row r="556" spans="1:31" x14ac:dyDescent="0.3">
      <c r="A556" s="217">
        <f>A168</f>
        <v>163</v>
      </c>
      <c r="B556" s="16">
        <f>B168</f>
        <v>0</v>
      </c>
      <c r="C556" s="198">
        <f>C168</f>
        <v>0</v>
      </c>
      <c r="D556" s="16">
        <f>D168</f>
        <v>0</v>
      </c>
      <c r="E556" s="16">
        <f t="shared" si="5"/>
        <v>0</v>
      </c>
      <c r="F556" s="17">
        <f>IF(F168="후원(일시22건 또는 정기8건)또는 자원봉사(8명)",10,IF(F168="후원(일시13건 또는 정기5건)또는 자원봉사(7명)",8,IF(F168="후원(일시7건 또는 정기3건)또는 자원봉사(4명)",6,IF(F168="후원(일시4건 또는 정기2건)또는 자원봉사(2명)",4,IF(F168="후원(일시1건 또는 정기1건)또는 자원봉사(1명)",2,0)))))</f>
        <v>0</v>
      </c>
      <c r="G556" s="17">
        <f>IF(G168="게시",5,0)</f>
        <v>0</v>
      </c>
      <c r="H556" s="17">
        <f>IF(H168&gt;=6,20,IF(H168=5,15,IF(H168=4,10,IF(H168=3,5,0))))</f>
        <v>0</v>
      </c>
      <c r="I556" s="17">
        <f>IF(I168&gt;=30,20,IF(I168&gt;=22,15,IF(I168&gt;=15,10,IF(I168&gt;=8,5,0))))</f>
        <v>0</v>
      </c>
      <c r="J556" s="17">
        <f>IF(J168&gt;=500,10,IF(J168&gt;=300,8,IF(J168&gt;=200,6,IF(J168&gt;=100,4,IF(J168&gt;=1,2,IF(J168=0,0))))))</f>
        <v>0</v>
      </c>
      <c r="K556" s="17">
        <f>IF(K168&gt;=40,15,IF(K168&gt;=25,12,IF(K168&gt;=15,9,IF(K168&gt;=8,6,0))))</f>
        <v>0</v>
      </c>
      <c r="L556" s="17">
        <f>IF(L168="설치",5,0)</f>
        <v>0</v>
      </c>
      <c r="M556" s="17">
        <f>IF(M168="가능",5,0)</f>
        <v>0</v>
      </c>
      <c r="N556" s="17">
        <f>IF(N168="사용",5,0)</f>
        <v>0</v>
      </c>
      <c r="O556" s="17">
        <f>IF(O168&gt;=550,10,IF(O168&gt;=400,8,IF(O168&gt;=300,6,IF(O168&gt;=200,4,IF(O168&gt;=50,2,0)))))</f>
        <v>0</v>
      </c>
      <c r="P556" s="17">
        <f>IF(P168&gt;=5000,10,IF(P168&gt;=3000,8,IF(P168&gt;=2000,6,IF(P168&gt;=1000,4,IF(P168&gt;=500,2,0)))))</f>
        <v>0</v>
      </c>
      <c r="Q556" s="17">
        <f>IF(Q168&gt;=1000,10,IF(Q168&gt;=800,8,IF(Q168&gt;=600,6,IF(Q168&gt;=400,4,IF(Q168&gt;=200,2,0)))))</f>
        <v>0</v>
      </c>
      <c r="R556" s="17">
        <f>IF(R168&gt;=5000,5,IF(R168&gt;=3000,4,IF(R168&gt;=2000,3,IF(R168&gt;=1000,2,IF(R168&gt;=500,1,0)))))</f>
        <v>0</v>
      </c>
      <c r="S556" s="17">
        <f>IF(S168&gt;=4000,5,IF(S168&gt;=2500,4,IF(S168&gt;=1000,3,IF(S168&gt;=500,2,IF(S168&gt;=300,1,0)))))</f>
        <v>0</v>
      </c>
      <c r="T556" s="17">
        <f>IF(T168&gt;=15,15,IF(T168&gt;=12,12,IF(T168&gt;=9,9,IF(T168&gt;=6,6,IF(T168&gt;=1,3,0)))))</f>
        <v>0</v>
      </c>
      <c r="U556" s="17">
        <f>IF(U168&gt;=50,15,IF(U168&gt;=20,10,IF(U168&gt;=1,5,0)))</f>
        <v>0</v>
      </c>
      <c r="V556" s="17">
        <f>IF(V168&gt;=3,15,IF(V168&gt;=2,10,IF(V168&gt;=1,5,0)))</f>
        <v>0</v>
      </c>
      <c r="W556" s="17">
        <f>IF(W168&gt;=25,10,IF(W168&gt;=20,8,IF(W168&gt;=16,6,IF(W168&gt;=11,4,IF(W168&gt;=6,2,IF(W168&gt;=1,1,0))))))</f>
        <v>0</v>
      </c>
      <c r="X556" s="17">
        <f>IF(X168="구성",15,0)</f>
        <v>0</v>
      </c>
      <c r="Y556" s="17">
        <f>IF(Y168&gt;=4,10,IF(Y168=3,8,IF(Y168=2,6,IF(Y168=1,4,0))))</f>
        <v>0</v>
      </c>
      <c r="Z556" s="35">
        <f>Z168</f>
        <v>0</v>
      </c>
      <c r="AA556" s="35">
        <f>AA168</f>
        <v>0</v>
      </c>
      <c r="AB556" s="35">
        <f>AB168</f>
        <v>0</v>
      </c>
      <c r="AC556" s="35">
        <f>AC168</f>
        <v>0</v>
      </c>
      <c r="AD556" s="35">
        <f>AD168</f>
        <v>0</v>
      </c>
      <c r="AE556" s="18">
        <f t="shared" si="7"/>
        <v>0</v>
      </c>
    </row>
    <row r="557" spans="1:31" x14ac:dyDescent="0.3">
      <c r="A557" s="217">
        <f>A169</f>
        <v>164</v>
      </c>
      <c r="B557" s="16">
        <f>B169</f>
        <v>0</v>
      </c>
      <c r="C557" s="198">
        <f>C169</f>
        <v>0</v>
      </c>
      <c r="D557" s="16">
        <f>D169</f>
        <v>0</v>
      </c>
      <c r="E557" s="16">
        <f t="shared" si="5"/>
        <v>0</v>
      </c>
      <c r="F557" s="17">
        <f>IF(F169="후원(일시22건 또는 정기8건)또는 자원봉사(8명)",10,IF(F169="후원(일시13건 또는 정기5건)또는 자원봉사(7명)",8,IF(F169="후원(일시7건 또는 정기3건)또는 자원봉사(4명)",6,IF(F169="후원(일시4건 또는 정기2건)또는 자원봉사(2명)",4,IF(F169="후원(일시1건 또는 정기1건)또는 자원봉사(1명)",2,0)))))</f>
        <v>0</v>
      </c>
      <c r="G557" s="17">
        <f>IF(G169="게시",5,0)</f>
        <v>0</v>
      </c>
      <c r="H557" s="17">
        <f>IF(H169&gt;=6,20,IF(H169=5,15,IF(H169=4,10,IF(H169=3,5,0))))</f>
        <v>0</v>
      </c>
      <c r="I557" s="17">
        <f>IF(I169&gt;=30,20,IF(I169&gt;=22,15,IF(I169&gt;=15,10,IF(I169&gt;=8,5,0))))</f>
        <v>0</v>
      </c>
      <c r="J557" s="17">
        <f>IF(J169&gt;=500,10,IF(J169&gt;=300,8,IF(J169&gt;=200,6,IF(J169&gt;=100,4,IF(J169&gt;=1,2,IF(J169=0,0))))))</f>
        <v>0</v>
      </c>
      <c r="K557" s="17">
        <f>IF(K169&gt;=40,15,IF(K169&gt;=25,12,IF(K169&gt;=15,9,IF(K169&gt;=8,6,0))))</f>
        <v>0</v>
      </c>
      <c r="L557" s="17">
        <f>IF(L169="설치",5,0)</f>
        <v>0</v>
      </c>
      <c r="M557" s="17">
        <f>IF(M169="가능",5,0)</f>
        <v>0</v>
      </c>
      <c r="N557" s="17">
        <f>IF(N169="사용",5,0)</f>
        <v>0</v>
      </c>
      <c r="O557" s="17">
        <f>IF(O169&gt;=550,10,IF(O169&gt;=400,8,IF(O169&gt;=300,6,IF(O169&gt;=200,4,IF(O169&gt;=50,2,0)))))</f>
        <v>0</v>
      </c>
      <c r="P557" s="17">
        <f>IF(P169&gt;=5000,10,IF(P169&gt;=3000,8,IF(P169&gt;=2000,6,IF(P169&gt;=1000,4,IF(P169&gt;=500,2,0)))))</f>
        <v>0</v>
      </c>
      <c r="Q557" s="17">
        <f>IF(Q169&gt;=1000,10,IF(Q169&gt;=800,8,IF(Q169&gt;=600,6,IF(Q169&gt;=400,4,IF(Q169&gt;=200,2,0)))))</f>
        <v>0</v>
      </c>
      <c r="R557" s="17">
        <f>IF(R169&gt;=5000,5,IF(R169&gt;=3000,4,IF(R169&gt;=2000,3,IF(R169&gt;=1000,2,IF(R169&gt;=500,1,0)))))</f>
        <v>0</v>
      </c>
      <c r="S557" s="17">
        <f>IF(S169&gt;=4000,5,IF(S169&gt;=2500,4,IF(S169&gt;=1000,3,IF(S169&gt;=500,2,IF(S169&gt;=300,1,0)))))</f>
        <v>0</v>
      </c>
      <c r="T557" s="17">
        <f>IF(T169&gt;=15,15,IF(T169&gt;=12,12,IF(T169&gt;=9,9,IF(T169&gt;=6,6,IF(T169&gt;=1,3,0)))))</f>
        <v>0</v>
      </c>
      <c r="U557" s="17">
        <f>IF(U169&gt;=50,15,IF(U169&gt;=20,10,IF(U169&gt;=1,5,0)))</f>
        <v>0</v>
      </c>
      <c r="V557" s="17">
        <f>IF(V169&gt;=3,15,IF(V169&gt;=2,10,IF(V169&gt;=1,5,0)))</f>
        <v>0</v>
      </c>
      <c r="W557" s="17">
        <f>IF(W169&gt;=25,10,IF(W169&gt;=20,8,IF(W169&gt;=16,6,IF(W169&gt;=11,4,IF(W169&gt;=6,2,IF(W169&gt;=1,1,0))))))</f>
        <v>0</v>
      </c>
      <c r="X557" s="17">
        <f>IF(X169="구성",15,0)</f>
        <v>0</v>
      </c>
      <c r="Y557" s="17">
        <f>IF(Y169&gt;=4,10,IF(Y169=3,8,IF(Y169=2,6,IF(Y169=1,4,0))))</f>
        <v>0</v>
      </c>
      <c r="Z557" s="35">
        <f>Z169</f>
        <v>0</v>
      </c>
      <c r="AA557" s="35">
        <f>AA169</f>
        <v>0</v>
      </c>
      <c r="AB557" s="35">
        <f>AB169</f>
        <v>0</v>
      </c>
      <c r="AC557" s="35">
        <f>AC169</f>
        <v>0</v>
      </c>
      <c r="AD557" s="35">
        <f>AD169</f>
        <v>0</v>
      </c>
      <c r="AE557" s="18">
        <f t="shared" si="7"/>
        <v>0</v>
      </c>
    </row>
    <row r="558" spans="1:31" x14ac:dyDescent="0.3">
      <c r="A558" s="217">
        <f>A170</f>
        <v>165</v>
      </c>
      <c r="B558" s="16">
        <f>B170</f>
        <v>0</v>
      </c>
      <c r="C558" s="198">
        <f>C170</f>
        <v>0</v>
      </c>
      <c r="D558" s="16">
        <f>D170</f>
        <v>0</v>
      </c>
      <c r="E558" s="16">
        <f t="shared" si="5"/>
        <v>0</v>
      </c>
      <c r="F558" s="17">
        <f>IF(F170="후원(일시22건 또는 정기8건)또는 자원봉사(8명)",10,IF(F170="후원(일시13건 또는 정기5건)또는 자원봉사(7명)",8,IF(F170="후원(일시7건 또는 정기3건)또는 자원봉사(4명)",6,IF(F170="후원(일시4건 또는 정기2건)또는 자원봉사(2명)",4,IF(F170="후원(일시1건 또는 정기1건)또는 자원봉사(1명)",2,0)))))</f>
        <v>0</v>
      </c>
      <c r="G558" s="17">
        <f>IF(G170="게시",5,0)</f>
        <v>0</v>
      </c>
      <c r="H558" s="17">
        <f>IF(H170&gt;=6,20,IF(H170=5,15,IF(H170=4,10,IF(H170=3,5,0))))</f>
        <v>0</v>
      </c>
      <c r="I558" s="17">
        <f>IF(I170&gt;=30,20,IF(I170&gt;=22,15,IF(I170&gt;=15,10,IF(I170&gt;=8,5,0))))</f>
        <v>0</v>
      </c>
      <c r="J558" s="17">
        <f>IF(J170&gt;=500,10,IF(J170&gt;=300,8,IF(J170&gt;=200,6,IF(J170&gt;=100,4,IF(J170&gt;=1,2,IF(J170=0,0))))))</f>
        <v>0</v>
      </c>
      <c r="K558" s="17">
        <f>IF(K170&gt;=40,15,IF(K170&gt;=25,12,IF(K170&gt;=15,9,IF(K170&gt;=8,6,0))))</f>
        <v>0</v>
      </c>
      <c r="L558" s="17">
        <f>IF(L170="설치",5,0)</f>
        <v>0</v>
      </c>
      <c r="M558" s="17">
        <f>IF(M170="가능",5,0)</f>
        <v>0</v>
      </c>
      <c r="N558" s="17">
        <f>IF(N170="사용",5,0)</f>
        <v>0</v>
      </c>
      <c r="O558" s="17">
        <f>IF(O170&gt;=550,10,IF(O170&gt;=400,8,IF(O170&gt;=300,6,IF(O170&gt;=200,4,IF(O170&gt;=50,2,0)))))</f>
        <v>0</v>
      </c>
      <c r="P558" s="17">
        <f>IF(P170&gt;=5000,10,IF(P170&gt;=3000,8,IF(P170&gt;=2000,6,IF(P170&gt;=1000,4,IF(P170&gt;=500,2,0)))))</f>
        <v>0</v>
      </c>
      <c r="Q558" s="17">
        <f>IF(Q170&gt;=1000,10,IF(Q170&gt;=800,8,IF(Q170&gt;=600,6,IF(Q170&gt;=400,4,IF(Q170&gt;=200,2,0)))))</f>
        <v>0</v>
      </c>
      <c r="R558" s="17">
        <f>IF(R170&gt;=5000,5,IF(R170&gt;=3000,4,IF(R170&gt;=2000,3,IF(R170&gt;=1000,2,IF(R170&gt;=500,1,0)))))</f>
        <v>0</v>
      </c>
      <c r="S558" s="17">
        <f>IF(S170&gt;=4000,5,IF(S170&gt;=2500,4,IF(S170&gt;=1000,3,IF(S170&gt;=500,2,IF(S170&gt;=300,1,0)))))</f>
        <v>0</v>
      </c>
      <c r="T558" s="17">
        <f>IF(T170&gt;=15,15,IF(T170&gt;=12,12,IF(T170&gt;=9,9,IF(T170&gt;=6,6,IF(T170&gt;=1,3,0)))))</f>
        <v>0</v>
      </c>
      <c r="U558" s="17">
        <f>IF(U170&gt;=50,15,IF(U170&gt;=20,10,IF(U170&gt;=1,5,0)))</f>
        <v>0</v>
      </c>
      <c r="V558" s="17">
        <f>IF(V170&gt;=3,15,IF(V170&gt;=2,10,IF(V170&gt;=1,5,0)))</f>
        <v>0</v>
      </c>
      <c r="W558" s="17">
        <f>IF(W170&gt;=25,10,IF(W170&gt;=20,8,IF(W170&gt;=16,6,IF(W170&gt;=11,4,IF(W170&gt;=6,2,IF(W170&gt;=1,1,0))))))</f>
        <v>0</v>
      </c>
      <c r="X558" s="17">
        <f>IF(X170="구성",15,0)</f>
        <v>0</v>
      </c>
      <c r="Y558" s="17">
        <f>IF(Y170&gt;=4,10,IF(Y170=3,8,IF(Y170=2,6,IF(Y170=1,4,0))))</f>
        <v>0</v>
      </c>
      <c r="Z558" s="35">
        <f>Z170</f>
        <v>0</v>
      </c>
      <c r="AA558" s="35">
        <f>AA170</f>
        <v>0</v>
      </c>
      <c r="AB558" s="35">
        <f>AB170</f>
        <v>0</v>
      </c>
      <c r="AC558" s="35">
        <f>AC170</f>
        <v>0</v>
      </c>
      <c r="AD558" s="35">
        <f>AD170</f>
        <v>0</v>
      </c>
      <c r="AE558" s="18">
        <f t="shared" si="7"/>
        <v>0</v>
      </c>
    </row>
    <row r="559" spans="1:31" x14ac:dyDescent="0.3">
      <c r="A559" s="217">
        <f>A171</f>
        <v>166</v>
      </c>
      <c r="B559" s="16">
        <f>B171</f>
        <v>0</v>
      </c>
      <c r="C559" s="198">
        <f>C171</f>
        <v>0</v>
      </c>
      <c r="D559" s="16">
        <f>D171</f>
        <v>0</v>
      </c>
      <c r="E559" s="16">
        <f t="shared" si="5"/>
        <v>0</v>
      </c>
      <c r="F559" s="17">
        <f>IF(F171="후원(일시22건 또는 정기8건)또는 자원봉사(8명)",10,IF(F171="후원(일시13건 또는 정기5건)또는 자원봉사(7명)",8,IF(F171="후원(일시7건 또는 정기3건)또는 자원봉사(4명)",6,IF(F171="후원(일시4건 또는 정기2건)또는 자원봉사(2명)",4,IF(F171="후원(일시1건 또는 정기1건)또는 자원봉사(1명)",2,0)))))</f>
        <v>0</v>
      </c>
      <c r="G559" s="17">
        <f>IF(G171="게시",5,0)</f>
        <v>0</v>
      </c>
      <c r="H559" s="17">
        <f>IF(H171&gt;=6,20,IF(H171=5,15,IF(H171=4,10,IF(H171=3,5,0))))</f>
        <v>0</v>
      </c>
      <c r="I559" s="17">
        <f>IF(I171&gt;=30,20,IF(I171&gt;=22,15,IF(I171&gt;=15,10,IF(I171&gt;=8,5,0))))</f>
        <v>0</v>
      </c>
      <c r="J559" s="17">
        <f>IF(J171&gt;=500,10,IF(J171&gt;=300,8,IF(J171&gt;=200,6,IF(J171&gt;=100,4,IF(J171&gt;=1,2,IF(J171=0,0))))))</f>
        <v>0</v>
      </c>
      <c r="K559" s="17">
        <f>IF(K171&gt;=40,15,IF(K171&gt;=25,12,IF(K171&gt;=15,9,IF(K171&gt;=8,6,0))))</f>
        <v>0</v>
      </c>
      <c r="L559" s="17">
        <f>IF(L171="설치",5,0)</f>
        <v>0</v>
      </c>
      <c r="M559" s="17">
        <f>IF(M171="가능",5,0)</f>
        <v>0</v>
      </c>
      <c r="N559" s="17">
        <f>IF(N171="사용",5,0)</f>
        <v>0</v>
      </c>
      <c r="O559" s="17">
        <f>IF(O171&gt;=550,10,IF(O171&gt;=400,8,IF(O171&gt;=300,6,IF(O171&gt;=200,4,IF(O171&gt;=50,2,0)))))</f>
        <v>0</v>
      </c>
      <c r="P559" s="17">
        <f>IF(P171&gt;=5000,10,IF(P171&gt;=3000,8,IF(P171&gt;=2000,6,IF(P171&gt;=1000,4,IF(P171&gt;=500,2,0)))))</f>
        <v>0</v>
      </c>
      <c r="Q559" s="17">
        <f>IF(Q171&gt;=1000,10,IF(Q171&gt;=800,8,IF(Q171&gt;=600,6,IF(Q171&gt;=400,4,IF(Q171&gt;=200,2,0)))))</f>
        <v>0</v>
      </c>
      <c r="R559" s="17">
        <f>IF(R171&gt;=5000,5,IF(R171&gt;=3000,4,IF(R171&gt;=2000,3,IF(R171&gt;=1000,2,IF(R171&gt;=500,1,0)))))</f>
        <v>0</v>
      </c>
      <c r="S559" s="17">
        <f>IF(S171&gt;=4000,5,IF(S171&gt;=2500,4,IF(S171&gt;=1000,3,IF(S171&gt;=500,2,IF(S171&gt;=300,1,0)))))</f>
        <v>0</v>
      </c>
      <c r="T559" s="17">
        <f>IF(T171&gt;=15,15,IF(T171&gt;=12,12,IF(T171&gt;=9,9,IF(T171&gt;=6,6,IF(T171&gt;=1,3,0)))))</f>
        <v>0</v>
      </c>
      <c r="U559" s="17">
        <f>IF(U171&gt;=50,15,IF(U171&gt;=20,10,IF(U171&gt;=1,5,0)))</f>
        <v>0</v>
      </c>
      <c r="V559" s="17">
        <f>IF(V171&gt;=3,15,IF(V171&gt;=2,10,IF(V171&gt;=1,5,0)))</f>
        <v>0</v>
      </c>
      <c r="W559" s="17">
        <f>IF(W171&gt;=25,10,IF(W171&gt;=20,8,IF(W171&gt;=16,6,IF(W171&gt;=11,4,IF(W171&gt;=6,2,IF(W171&gt;=1,1,0))))))</f>
        <v>0</v>
      </c>
      <c r="X559" s="17">
        <f>IF(X171="구성",15,0)</f>
        <v>0</v>
      </c>
      <c r="Y559" s="17">
        <f>IF(Y171&gt;=4,10,IF(Y171=3,8,IF(Y171=2,6,IF(Y171=1,4,0))))</f>
        <v>0</v>
      </c>
      <c r="Z559" s="35">
        <f>Z171</f>
        <v>0</v>
      </c>
      <c r="AA559" s="35">
        <f>AA171</f>
        <v>0</v>
      </c>
      <c r="AB559" s="35">
        <f>AB171</f>
        <v>0</v>
      </c>
      <c r="AC559" s="35">
        <f>AC171</f>
        <v>0</v>
      </c>
      <c r="AD559" s="35">
        <f>AD171</f>
        <v>0</v>
      </c>
      <c r="AE559" s="18">
        <f t="shared" si="7"/>
        <v>0</v>
      </c>
    </row>
    <row r="560" spans="1:31" x14ac:dyDescent="0.3">
      <c r="A560" s="217">
        <f>A172</f>
        <v>167</v>
      </c>
      <c r="B560" s="16">
        <f>B172</f>
        <v>0</v>
      </c>
      <c r="C560" s="198">
        <f>C172</f>
        <v>0</v>
      </c>
      <c r="D560" s="16">
        <f>D172</f>
        <v>0</v>
      </c>
      <c r="E560" s="16">
        <f t="shared" si="5"/>
        <v>0</v>
      </c>
      <c r="F560" s="17">
        <f>IF(F172="후원(일시22건 또는 정기8건)또는 자원봉사(8명)",10,IF(F172="후원(일시13건 또는 정기5건)또는 자원봉사(7명)",8,IF(F172="후원(일시7건 또는 정기3건)또는 자원봉사(4명)",6,IF(F172="후원(일시4건 또는 정기2건)또는 자원봉사(2명)",4,IF(F172="후원(일시1건 또는 정기1건)또는 자원봉사(1명)",2,0)))))</f>
        <v>0</v>
      </c>
      <c r="G560" s="17">
        <f>IF(G172="게시",5,0)</f>
        <v>0</v>
      </c>
      <c r="H560" s="17">
        <f>IF(H172&gt;=6,20,IF(H172=5,15,IF(H172=4,10,IF(H172=3,5,0))))</f>
        <v>0</v>
      </c>
      <c r="I560" s="17">
        <f>IF(I172&gt;=30,20,IF(I172&gt;=22,15,IF(I172&gt;=15,10,IF(I172&gt;=8,5,0))))</f>
        <v>0</v>
      </c>
      <c r="J560" s="17">
        <f>IF(J172&gt;=500,10,IF(J172&gt;=300,8,IF(J172&gt;=200,6,IF(J172&gt;=100,4,IF(J172&gt;=1,2,IF(J172=0,0))))))</f>
        <v>0</v>
      </c>
      <c r="K560" s="17">
        <f>IF(K172&gt;=40,15,IF(K172&gt;=25,12,IF(K172&gt;=15,9,IF(K172&gt;=8,6,0))))</f>
        <v>0</v>
      </c>
      <c r="L560" s="17">
        <f>IF(L172="설치",5,0)</f>
        <v>0</v>
      </c>
      <c r="M560" s="17">
        <f>IF(M172="가능",5,0)</f>
        <v>0</v>
      </c>
      <c r="N560" s="17">
        <f>IF(N172="사용",5,0)</f>
        <v>0</v>
      </c>
      <c r="O560" s="17">
        <f>IF(O172&gt;=550,10,IF(O172&gt;=400,8,IF(O172&gt;=300,6,IF(O172&gt;=200,4,IF(O172&gt;=50,2,0)))))</f>
        <v>0</v>
      </c>
      <c r="P560" s="17">
        <f>IF(P172&gt;=5000,10,IF(P172&gt;=3000,8,IF(P172&gt;=2000,6,IF(P172&gt;=1000,4,IF(P172&gt;=500,2,0)))))</f>
        <v>0</v>
      </c>
      <c r="Q560" s="17">
        <f>IF(Q172&gt;=1000,10,IF(Q172&gt;=800,8,IF(Q172&gt;=600,6,IF(Q172&gt;=400,4,IF(Q172&gt;=200,2,0)))))</f>
        <v>0</v>
      </c>
      <c r="R560" s="17">
        <f>IF(R172&gt;=5000,5,IF(R172&gt;=3000,4,IF(R172&gt;=2000,3,IF(R172&gt;=1000,2,IF(R172&gt;=500,1,0)))))</f>
        <v>0</v>
      </c>
      <c r="S560" s="17">
        <f>IF(S172&gt;=4000,5,IF(S172&gt;=2500,4,IF(S172&gt;=1000,3,IF(S172&gt;=500,2,IF(S172&gt;=300,1,0)))))</f>
        <v>0</v>
      </c>
      <c r="T560" s="17">
        <f>IF(T172&gt;=15,15,IF(T172&gt;=12,12,IF(T172&gt;=9,9,IF(T172&gt;=6,6,IF(T172&gt;=1,3,0)))))</f>
        <v>0</v>
      </c>
      <c r="U560" s="17">
        <f>IF(U172&gt;=50,15,IF(U172&gt;=20,10,IF(U172&gt;=1,5,0)))</f>
        <v>0</v>
      </c>
      <c r="V560" s="17">
        <f>IF(V172&gt;=3,15,IF(V172&gt;=2,10,IF(V172&gt;=1,5,0)))</f>
        <v>0</v>
      </c>
      <c r="W560" s="17">
        <f>IF(W172&gt;=25,10,IF(W172&gt;=20,8,IF(W172&gt;=16,6,IF(W172&gt;=11,4,IF(W172&gt;=6,2,IF(W172&gt;=1,1,0))))))</f>
        <v>0</v>
      </c>
      <c r="X560" s="17">
        <f>IF(X172="구성",15,0)</f>
        <v>0</v>
      </c>
      <c r="Y560" s="17">
        <f>IF(Y172&gt;=4,10,IF(Y172=3,8,IF(Y172=2,6,IF(Y172=1,4,0))))</f>
        <v>0</v>
      </c>
      <c r="Z560" s="35">
        <f>Z172</f>
        <v>0</v>
      </c>
      <c r="AA560" s="35">
        <f>AA172</f>
        <v>0</v>
      </c>
      <c r="AB560" s="35">
        <f>AB172</f>
        <v>0</v>
      </c>
      <c r="AC560" s="35">
        <f>AC172</f>
        <v>0</v>
      </c>
      <c r="AD560" s="35">
        <f>AD172</f>
        <v>0</v>
      </c>
      <c r="AE560" s="18">
        <f t="shared" si="7"/>
        <v>0</v>
      </c>
    </row>
    <row r="561" spans="1:31" x14ac:dyDescent="0.3">
      <c r="A561" s="217">
        <f>A173</f>
        <v>168</v>
      </c>
      <c r="B561" s="16">
        <f>B173</f>
        <v>0</v>
      </c>
      <c r="C561" s="198">
        <f>C173</f>
        <v>0</v>
      </c>
      <c r="D561" s="16">
        <f>D173</f>
        <v>0</v>
      </c>
      <c r="E561" s="16">
        <f t="shared" si="5"/>
        <v>0</v>
      </c>
      <c r="F561" s="17">
        <f>IF(F173="후원(일시22건 또는 정기8건)또는 자원봉사(8명)",10,IF(F173="후원(일시13건 또는 정기5건)또는 자원봉사(7명)",8,IF(F173="후원(일시7건 또는 정기3건)또는 자원봉사(4명)",6,IF(F173="후원(일시4건 또는 정기2건)또는 자원봉사(2명)",4,IF(F173="후원(일시1건 또는 정기1건)또는 자원봉사(1명)",2,0)))))</f>
        <v>0</v>
      </c>
      <c r="G561" s="17">
        <f>IF(G173="게시",5,0)</f>
        <v>0</v>
      </c>
      <c r="H561" s="17">
        <f>IF(H173&gt;=6,20,IF(H173=5,15,IF(H173=4,10,IF(H173=3,5,0))))</f>
        <v>0</v>
      </c>
      <c r="I561" s="17">
        <f>IF(I173&gt;=30,20,IF(I173&gt;=22,15,IF(I173&gt;=15,10,IF(I173&gt;=8,5,0))))</f>
        <v>0</v>
      </c>
      <c r="J561" s="17">
        <f>IF(J173&gt;=500,10,IF(J173&gt;=300,8,IF(J173&gt;=200,6,IF(J173&gt;=100,4,IF(J173&gt;=1,2,IF(J173=0,0))))))</f>
        <v>0</v>
      </c>
      <c r="K561" s="17">
        <f>IF(K173&gt;=40,15,IF(K173&gt;=25,12,IF(K173&gt;=15,9,IF(K173&gt;=8,6,0))))</f>
        <v>0</v>
      </c>
      <c r="L561" s="17">
        <f>IF(L173="설치",5,0)</f>
        <v>0</v>
      </c>
      <c r="M561" s="17">
        <f>IF(M173="가능",5,0)</f>
        <v>0</v>
      </c>
      <c r="N561" s="17">
        <f>IF(N173="사용",5,0)</f>
        <v>0</v>
      </c>
      <c r="O561" s="17">
        <f>IF(O173&gt;=550,10,IF(O173&gt;=400,8,IF(O173&gt;=300,6,IF(O173&gt;=200,4,IF(O173&gt;=50,2,0)))))</f>
        <v>0</v>
      </c>
      <c r="P561" s="17">
        <f>IF(P173&gt;=5000,10,IF(P173&gt;=3000,8,IF(P173&gt;=2000,6,IF(P173&gt;=1000,4,IF(P173&gt;=500,2,0)))))</f>
        <v>0</v>
      </c>
      <c r="Q561" s="17">
        <f>IF(Q173&gt;=1000,10,IF(Q173&gt;=800,8,IF(Q173&gt;=600,6,IF(Q173&gt;=400,4,IF(Q173&gt;=200,2,0)))))</f>
        <v>0</v>
      </c>
      <c r="R561" s="17">
        <f>IF(R173&gt;=5000,5,IF(R173&gt;=3000,4,IF(R173&gt;=2000,3,IF(R173&gt;=1000,2,IF(R173&gt;=500,1,0)))))</f>
        <v>0</v>
      </c>
      <c r="S561" s="17">
        <f>IF(S173&gt;=4000,5,IF(S173&gt;=2500,4,IF(S173&gt;=1000,3,IF(S173&gt;=500,2,IF(S173&gt;=300,1,0)))))</f>
        <v>0</v>
      </c>
      <c r="T561" s="17">
        <f>IF(T173&gt;=15,15,IF(T173&gt;=12,12,IF(T173&gt;=9,9,IF(T173&gt;=6,6,IF(T173&gt;=1,3,0)))))</f>
        <v>0</v>
      </c>
      <c r="U561" s="17">
        <f>IF(U173&gt;=50,15,IF(U173&gt;=20,10,IF(U173&gt;=1,5,0)))</f>
        <v>0</v>
      </c>
      <c r="V561" s="17">
        <f>IF(V173&gt;=3,15,IF(V173&gt;=2,10,IF(V173&gt;=1,5,0)))</f>
        <v>0</v>
      </c>
      <c r="W561" s="17">
        <f>IF(W173&gt;=25,10,IF(W173&gt;=20,8,IF(W173&gt;=16,6,IF(W173&gt;=11,4,IF(W173&gt;=6,2,IF(W173&gt;=1,1,0))))))</f>
        <v>0</v>
      </c>
      <c r="X561" s="17">
        <f>IF(X173="구성",15,0)</f>
        <v>0</v>
      </c>
      <c r="Y561" s="17">
        <f>IF(Y173&gt;=4,10,IF(Y173=3,8,IF(Y173=2,6,IF(Y173=1,4,0))))</f>
        <v>0</v>
      </c>
      <c r="Z561" s="35">
        <f>Z173</f>
        <v>0</v>
      </c>
      <c r="AA561" s="35">
        <f>AA173</f>
        <v>0</v>
      </c>
      <c r="AB561" s="35">
        <f>AB173</f>
        <v>0</v>
      </c>
      <c r="AC561" s="35">
        <f>AC173</f>
        <v>0</v>
      </c>
      <c r="AD561" s="35">
        <f>AD173</f>
        <v>0</v>
      </c>
      <c r="AE561" s="18">
        <f t="shared" si="7"/>
        <v>0</v>
      </c>
    </row>
    <row r="562" spans="1:31" x14ac:dyDescent="0.3">
      <c r="A562" s="217">
        <f>A174</f>
        <v>169</v>
      </c>
      <c r="B562" s="16">
        <f>B174</f>
        <v>0</v>
      </c>
      <c r="C562" s="198">
        <f>C174</f>
        <v>0</v>
      </c>
      <c r="D562" s="16">
        <f>D174</f>
        <v>0</v>
      </c>
      <c r="E562" s="16">
        <f t="shared" si="5"/>
        <v>0</v>
      </c>
      <c r="F562" s="17">
        <f>IF(F174="후원(일시22건 또는 정기8건)또는 자원봉사(8명)",10,IF(F174="후원(일시13건 또는 정기5건)또는 자원봉사(7명)",8,IF(F174="후원(일시7건 또는 정기3건)또는 자원봉사(4명)",6,IF(F174="후원(일시4건 또는 정기2건)또는 자원봉사(2명)",4,IF(F174="후원(일시1건 또는 정기1건)또는 자원봉사(1명)",2,0)))))</f>
        <v>0</v>
      </c>
      <c r="G562" s="17">
        <f>IF(G174="게시",5,0)</f>
        <v>0</v>
      </c>
      <c r="H562" s="17">
        <f>IF(H174&gt;=6,20,IF(H174=5,15,IF(H174=4,10,IF(H174=3,5,0))))</f>
        <v>0</v>
      </c>
      <c r="I562" s="17">
        <f>IF(I174&gt;=30,20,IF(I174&gt;=22,15,IF(I174&gt;=15,10,IF(I174&gt;=8,5,0))))</f>
        <v>0</v>
      </c>
      <c r="J562" s="17">
        <f>IF(J174&gt;=500,10,IF(J174&gt;=300,8,IF(J174&gt;=200,6,IF(J174&gt;=100,4,IF(J174&gt;=1,2,IF(J174=0,0))))))</f>
        <v>0</v>
      </c>
      <c r="K562" s="17">
        <f>IF(K174&gt;=40,15,IF(K174&gt;=25,12,IF(K174&gt;=15,9,IF(K174&gt;=8,6,0))))</f>
        <v>0</v>
      </c>
      <c r="L562" s="17">
        <f>IF(L174="설치",5,0)</f>
        <v>0</v>
      </c>
      <c r="M562" s="17">
        <f>IF(M174="가능",5,0)</f>
        <v>0</v>
      </c>
      <c r="N562" s="17">
        <f>IF(N174="사용",5,0)</f>
        <v>0</v>
      </c>
      <c r="O562" s="17">
        <f>IF(O174&gt;=550,10,IF(O174&gt;=400,8,IF(O174&gt;=300,6,IF(O174&gt;=200,4,IF(O174&gt;=50,2,0)))))</f>
        <v>0</v>
      </c>
      <c r="P562" s="17">
        <f>IF(P174&gt;=5000,10,IF(P174&gt;=3000,8,IF(P174&gt;=2000,6,IF(P174&gt;=1000,4,IF(P174&gt;=500,2,0)))))</f>
        <v>0</v>
      </c>
      <c r="Q562" s="17">
        <f>IF(Q174&gt;=1000,10,IF(Q174&gt;=800,8,IF(Q174&gt;=600,6,IF(Q174&gt;=400,4,IF(Q174&gt;=200,2,0)))))</f>
        <v>0</v>
      </c>
      <c r="R562" s="17">
        <f>IF(R174&gt;=5000,5,IF(R174&gt;=3000,4,IF(R174&gt;=2000,3,IF(R174&gt;=1000,2,IF(R174&gt;=500,1,0)))))</f>
        <v>0</v>
      </c>
      <c r="S562" s="17">
        <f>IF(S174&gt;=4000,5,IF(S174&gt;=2500,4,IF(S174&gt;=1000,3,IF(S174&gt;=500,2,IF(S174&gt;=300,1,0)))))</f>
        <v>0</v>
      </c>
      <c r="T562" s="17">
        <f>IF(T174&gt;=15,15,IF(T174&gt;=12,12,IF(T174&gt;=9,9,IF(T174&gt;=6,6,IF(T174&gt;=1,3,0)))))</f>
        <v>0</v>
      </c>
      <c r="U562" s="17">
        <f>IF(U174&gt;=50,15,IF(U174&gt;=20,10,IF(U174&gt;=1,5,0)))</f>
        <v>0</v>
      </c>
      <c r="V562" s="17">
        <f>IF(V174&gt;=3,15,IF(V174&gt;=2,10,IF(V174&gt;=1,5,0)))</f>
        <v>0</v>
      </c>
      <c r="W562" s="17">
        <f>IF(W174&gt;=25,10,IF(W174&gt;=20,8,IF(W174&gt;=16,6,IF(W174&gt;=11,4,IF(W174&gt;=6,2,IF(W174&gt;=1,1,0))))))</f>
        <v>0</v>
      </c>
      <c r="X562" s="17">
        <f>IF(X174="구성",15,0)</f>
        <v>0</v>
      </c>
      <c r="Y562" s="17">
        <f>IF(Y174&gt;=4,10,IF(Y174=3,8,IF(Y174=2,6,IF(Y174=1,4,0))))</f>
        <v>0</v>
      </c>
      <c r="Z562" s="35">
        <f>Z174</f>
        <v>0</v>
      </c>
      <c r="AA562" s="35">
        <f>AA174</f>
        <v>0</v>
      </c>
      <c r="AB562" s="35">
        <f>AB174</f>
        <v>0</v>
      </c>
      <c r="AC562" s="35">
        <f>AC174</f>
        <v>0</v>
      </c>
      <c r="AD562" s="35">
        <f>AD174</f>
        <v>0</v>
      </c>
      <c r="AE562" s="18">
        <f t="shared" si="7"/>
        <v>0</v>
      </c>
    </row>
    <row r="563" spans="1:31" x14ac:dyDescent="0.3">
      <c r="A563" s="217">
        <f>A175</f>
        <v>170</v>
      </c>
      <c r="B563" s="16">
        <f>B175</f>
        <v>0</v>
      </c>
      <c r="C563" s="198">
        <f>C175</f>
        <v>0</v>
      </c>
      <c r="D563" s="16">
        <f>D175</f>
        <v>0</v>
      </c>
      <c r="E563" s="16">
        <f t="shared" si="5"/>
        <v>0</v>
      </c>
      <c r="F563" s="17">
        <f>IF(F175="후원(일시22건 또는 정기8건)또는 자원봉사(8명)",10,IF(F175="후원(일시13건 또는 정기5건)또는 자원봉사(7명)",8,IF(F175="후원(일시7건 또는 정기3건)또는 자원봉사(4명)",6,IF(F175="후원(일시4건 또는 정기2건)또는 자원봉사(2명)",4,IF(F175="후원(일시1건 또는 정기1건)또는 자원봉사(1명)",2,0)))))</f>
        <v>0</v>
      </c>
      <c r="G563" s="17">
        <f>IF(G175="게시",5,0)</f>
        <v>0</v>
      </c>
      <c r="H563" s="17">
        <f>IF(H175&gt;=6,20,IF(H175=5,15,IF(H175=4,10,IF(H175=3,5,0))))</f>
        <v>0</v>
      </c>
      <c r="I563" s="17">
        <f>IF(I175&gt;=30,20,IF(I175&gt;=22,15,IF(I175&gt;=15,10,IF(I175&gt;=8,5,0))))</f>
        <v>0</v>
      </c>
      <c r="J563" s="17">
        <f>IF(J175&gt;=500,10,IF(J175&gt;=300,8,IF(J175&gt;=200,6,IF(J175&gt;=100,4,IF(J175&gt;=1,2,IF(J175=0,0))))))</f>
        <v>0</v>
      </c>
      <c r="K563" s="17">
        <f>IF(K175&gt;=40,15,IF(K175&gt;=25,12,IF(K175&gt;=15,9,IF(K175&gt;=8,6,0))))</f>
        <v>0</v>
      </c>
      <c r="L563" s="17">
        <f>IF(L175="설치",5,0)</f>
        <v>0</v>
      </c>
      <c r="M563" s="17">
        <f>IF(M175="가능",5,0)</f>
        <v>0</v>
      </c>
      <c r="N563" s="17">
        <f>IF(N175="사용",5,0)</f>
        <v>0</v>
      </c>
      <c r="O563" s="17">
        <f>IF(O175&gt;=550,10,IF(O175&gt;=400,8,IF(O175&gt;=300,6,IF(O175&gt;=200,4,IF(O175&gt;=50,2,0)))))</f>
        <v>0</v>
      </c>
      <c r="P563" s="17">
        <f>IF(P175&gt;=5000,10,IF(P175&gt;=3000,8,IF(P175&gt;=2000,6,IF(P175&gt;=1000,4,IF(P175&gt;=500,2,0)))))</f>
        <v>0</v>
      </c>
      <c r="Q563" s="17">
        <f>IF(Q175&gt;=1000,10,IF(Q175&gt;=800,8,IF(Q175&gt;=600,6,IF(Q175&gt;=400,4,IF(Q175&gt;=200,2,0)))))</f>
        <v>0</v>
      </c>
      <c r="R563" s="17">
        <f>IF(R175&gt;=5000,5,IF(R175&gt;=3000,4,IF(R175&gt;=2000,3,IF(R175&gt;=1000,2,IF(R175&gt;=500,1,0)))))</f>
        <v>0</v>
      </c>
      <c r="S563" s="17">
        <f>IF(S175&gt;=4000,5,IF(S175&gt;=2500,4,IF(S175&gt;=1000,3,IF(S175&gt;=500,2,IF(S175&gt;=300,1,0)))))</f>
        <v>0</v>
      </c>
      <c r="T563" s="17">
        <f>IF(T175&gt;=15,15,IF(T175&gt;=12,12,IF(T175&gt;=9,9,IF(T175&gt;=6,6,IF(T175&gt;=1,3,0)))))</f>
        <v>0</v>
      </c>
      <c r="U563" s="17">
        <f>IF(U175&gt;=50,15,IF(U175&gt;=20,10,IF(U175&gt;=1,5,0)))</f>
        <v>0</v>
      </c>
      <c r="V563" s="17">
        <f>IF(V175&gt;=3,15,IF(V175&gt;=2,10,IF(V175&gt;=1,5,0)))</f>
        <v>0</v>
      </c>
      <c r="W563" s="17">
        <f>IF(W175&gt;=25,10,IF(W175&gt;=20,8,IF(W175&gt;=16,6,IF(W175&gt;=11,4,IF(W175&gt;=6,2,IF(W175&gt;=1,1,0))))))</f>
        <v>0</v>
      </c>
      <c r="X563" s="17">
        <f>IF(X175="구성",15,0)</f>
        <v>0</v>
      </c>
      <c r="Y563" s="17">
        <f>IF(Y175&gt;=4,10,IF(Y175=3,8,IF(Y175=2,6,IF(Y175=1,4,0))))</f>
        <v>0</v>
      </c>
      <c r="Z563" s="35">
        <f>Z175</f>
        <v>0</v>
      </c>
      <c r="AA563" s="35">
        <f>AA175</f>
        <v>0</v>
      </c>
      <c r="AB563" s="35">
        <f>AB175</f>
        <v>0</v>
      </c>
      <c r="AC563" s="35">
        <f>AC175</f>
        <v>0</v>
      </c>
      <c r="AD563" s="35">
        <f>AD175</f>
        <v>0</v>
      </c>
      <c r="AE563" s="18">
        <f t="shared" si="7"/>
        <v>0</v>
      </c>
    </row>
    <row r="564" spans="1:31" x14ac:dyDescent="0.3">
      <c r="A564" s="217">
        <f>A176</f>
        <v>171</v>
      </c>
      <c r="B564" s="16">
        <f>B176</f>
        <v>0</v>
      </c>
      <c r="C564" s="198">
        <f>C176</f>
        <v>0</v>
      </c>
      <c r="D564" s="16">
        <f>D176</f>
        <v>0</v>
      </c>
      <c r="E564" s="16">
        <f t="shared" si="5"/>
        <v>0</v>
      </c>
      <c r="F564" s="17">
        <f>IF(F176="후원(일시22건 또는 정기8건)또는 자원봉사(8명)",10,IF(F176="후원(일시13건 또는 정기5건)또는 자원봉사(7명)",8,IF(F176="후원(일시7건 또는 정기3건)또는 자원봉사(4명)",6,IF(F176="후원(일시4건 또는 정기2건)또는 자원봉사(2명)",4,IF(F176="후원(일시1건 또는 정기1건)또는 자원봉사(1명)",2,0)))))</f>
        <v>0</v>
      </c>
      <c r="G564" s="17">
        <f>IF(G176="게시",5,0)</f>
        <v>0</v>
      </c>
      <c r="H564" s="17">
        <f>IF(H176&gt;=6,20,IF(H176=5,15,IF(H176=4,10,IF(H176=3,5,0))))</f>
        <v>0</v>
      </c>
      <c r="I564" s="17">
        <f>IF(I176&gt;=30,20,IF(I176&gt;=22,15,IF(I176&gt;=15,10,IF(I176&gt;=8,5,0))))</f>
        <v>0</v>
      </c>
      <c r="J564" s="17">
        <f>IF(J176&gt;=500,10,IF(J176&gt;=300,8,IF(J176&gt;=200,6,IF(J176&gt;=100,4,IF(J176&gt;=1,2,IF(J176=0,0))))))</f>
        <v>0</v>
      </c>
      <c r="K564" s="17">
        <f>IF(K176&gt;=40,15,IF(K176&gt;=25,12,IF(K176&gt;=15,9,IF(K176&gt;=8,6,0))))</f>
        <v>0</v>
      </c>
      <c r="L564" s="17">
        <f>IF(L176="설치",5,0)</f>
        <v>0</v>
      </c>
      <c r="M564" s="17">
        <f>IF(M176="가능",5,0)</f>
        <v>0</v>
      </c>
      <c r="N564" s="17">
        <f>IF(N176="사용",5,0)</f>
        <v>0</v>
      </c>
      <c r="O564" s="17">
        <f>IF(O176&gt;=550,10,IF(O176&gt;=400,8,IF(O176&gt;=300,6,IF(O176&gt;=200,4,IF(O176&gt;=50,2,0)))))</f>
        <v>0</v>
      </c>
      <c r="P564" s="17">
        <f>IF(P176&gt;=5000,10,IF(P176&gt;=3000,8,IF(P176&gt;=2000,6,IF(P176&gt;=1000,4,IF(P176&gt;=500,2,0)))))</f>
        <v>0</v>
      </c>
      <c r="Q564" s="17">
        <f>IF(Q176&gt;=1000,10,IF(Q176&gt;=800,8,IF(Q176&gt;=600,6,IF(Q176&gt;=400,4,IF(Q176&gt;=200,2,0)))))</f>
        <v>0</v>
      </c>
      <c r="R564" s="17">
        <f>IF(R176&gt;=5000,5,IF(R176&gt;=3000,4,IF(R176&gt;=2000,3,IF(R176&gt;=1000,2,IF(R176&gt;=500,1,0)))))</f>
        <v>0</v>
      </c>
      <c r="S564" s="17">
        <f>IF(S176&gt;=4000,5,IF(S176&gt;=2500,4,IF(S176&gt;=1000,3,IF(S176&gt;=500,2,IF(S176&gt;=300,1,0)))))</f>
        <v>0</v>
      </c>
      <c r="T564" s="17">
        <f>IF(T176&gt;=15,15,IF(T176&gt;=12,12,IF(T176&gt;=9,9,IF(T176&gt;=6,6,IF(T176&gt;=1,3,0)))))</f>
        <v>0</v>
      </c>
      <c r="U564" s="17">
        <f>IF(U176&gt;=50,15,IF(U176&gt;=20,10,IF(U176&gt;=1,5,0)))</f>
        <v>0</v>
      </c>
      <c r="V564" s="17">
        <f>IF(V176&gt;=3,15,IF(V176&gt;=2,10,IF(V176&gt;=1,5,0)))</f>
        <v>0</v>
      </c>
      <c r="W564" s="17">
        <f>IF(W176&gt;=25,10,IF(W176&gt;=20,8,IF(W176&gt;=16,6,IF(W176&gt;=11,4,IF(W176&gt;=6,2,IF(W176&gt;=1,1,0))))))</f>
        <v>0</v>
      </c>
      <c r="X564" s="17">
        <f>IF(X176="구성",15,0)</f>
        <v>0</v>
      </c>
      <c r="Y564" s="17">
        <f>IF(Y176&gt;=4,10,IF(Y176=3,8,IF(Y176=2,6,IF(Y176=1,4,0))))</f>
        <v>0</v>
      </c>
      <c r="Z564" s="35">
        <f>Z176</f>
        <v>0</v>
      </c>
      <c r="AA564" s="35">
        <f>AA176</f>
        <v>0</v>
      </c>
      <c r="AB564" s="35">
        <f>AB176</f>
        <v>0</v>
      </c>
      <c r="AC564" s="35">
        <f>AC176</f>
        <v>0</v>
      </c>
      <c r="AD564" s="35">
        <f>AD176</f>
        <v>0</v>
      </c>
      <c r="AE564" s="18">
        <f t="shared" si="7"/>
        <v>0</v>
      </c>
    </row>
    <row r="565" spans="1:31" x14ac:dyDescent="0.3">
      <c r="A565" s="217">
        <f>A177</f>
        <v>172</v>
      </c>
      <c r="B565" s="16">
        <f>B177</f>
        <v>0</v>
      </c>
      <c r="C565" s="198">
        <f>C177</f>
        <v>0</v>
      </c>
      <c r="D565" s="16">
        <f>D177</f>
        <v>0</v>
      </c>
      <c r="E565" s="16">
        <f t="shared" si="5"/>
        <v>0</v>
      </c>
      <c r="F565" s="17">
        <f>IF(F177="후원(일시22건 또는 정기8건)또는 자원봉사(8명)",10,IF(F177="후원(일시13건 또는 정기5건)또는 자원봉사(7명)",8,IF(F177="후원(일시7건 또는 정기3건)또는 자원봉사(4명)",6,IF(F177="후원(일시4건 또는 정기2건)또는 자원봉사(2명)",4,IF(F177="후원(일시1건 또는 정기1건)또는 자원봉사(1명)",2,0)))))</f>
        <v>0</v>
      </c>
      <c r="G565" s="17">
        <f>IF(G177="게시",5,0)</f>
        <v>0</v>
      </c>
      <c r="H565" s="17">
        <f>IF(H177&gt;=6,20,IF(H177=5,15,IF(H177=4,10,IF(H177=3,5,0))))</f>
        <v>0</v>
      </c>
      <c r="I565" s="17">
        <f>IF(I177&gt;=30,20,IF(I177&gt;=22,15,IF(I177&gt;=15,10,IF(I177&gt;=8,5,0))))</f>
        <v>0</v>
      </c>
      <c r="J565" s="17">
        <f>IF(J177&gt;=500,10,IF(J177&gt;=300,8,IF(J177&gt;=200,6,IF(J177&gt;=100,4,IF(J177&gt;=1,2,IF(J177=0,0))))))</f>
        <v>0</v>
      </c>
      <c r="K565" s="17">
        <f>IF(K177&gt;=40,15,IF(K177&gt;=25,12,IF(K177&gt;=15,9,IF(K177&gt;=8,6,0))))</f>
        <v>0</v>
      </c>
      <c r="L565" s="17">
        <f>IF(L177="설치",5,0)</f>
        <v>0</v>
      </c>
      <c r="M565" s="17">
        <f>IF(M177="가능",5,0)</f>
        <v>0</v>
      </c>
      <c r="N565" s="17">
        <f>IF(N177="사용",5,0)</f>
        <v>0</v>
      </c>
      <c r="O565" s="17">
        <f>IF(O177&gt;=550,10,IF(O177&gt;=400,8,IF(O177&gt;=300,6,IF(O177&gt;=200,4,IF(O177&gt;=50,2,0)))))</f>
        <v>0</v>
      </c>
      <c r="P565" s="17">
        <f>IF(P177&gt;=5000,10,IF(P177&gt;=3000,8,IF(P177&gt;=2000,6,IF(P177&gt;=1000,4,IF(P177&gt;=500,2,0)))))</f>
        <v>0</v>
      </c>
      <c r="Q565" s="17">
        <f>IF(Q177&gt;=1000,10,IF(Q177&gt;=800,8,IF(Q177&gt;=600,6,IF(Q177&gt;=400,4,IF(Q177&gt;=200,2,0)))))</f>
        <v>0</v>
      </c>
      <c r="R565" s="17">
        <f>IF(R177&gt;=5000,5,IF(R177&gt;=3000,4,IF(R177&gt;=2000,3,IF(R177&gt;=1000,2,IF(R177&gt;=500,1,0)))))</f>
        <v>0</v>
      </c>
      <c r="S565" s="17">
        <f>IF(S177&gt;=4000,5,IF(S177&gt;=2500,4,IF(S177&gt;=1000,3,IF(S177&gt;=500,2,IF(S177&gt;=300,1,0)))))</f>
        <v>0</v>
      </c>
      <c r="T565" s="17">
        <f>IF(T177&gt;=15,15,IF(T177&gt;=12,12,IF(T177&gt;=9,9,IF(T177&gt;=6,6,IF(T177&gt;=1,3,0)))))</f>
        <v>0</v>
      </c>
      <c r="U565" s="17">
        <f>IF(U177&gt;=50,15,IF(U177&gt;=20,10,IF(U177&gt;=1,5,0)))</f>
        <v>0</v>
      </c>
      <c r="V565" s="17">
        <f>IF(V177&gt;=3,15,IF(V177&gt;=2,10,IF(V177&gt;=1,5,0)))</f>
        <v>0</v>
      </c>
      <c r="W565" s="17">
        <f>IF(W177&gt;=25,10,IF(W177&gt;=20,8,IF(W177&gt;=16,6,IF(W177&gt;=11,4,IF(W177&gt;=6,2,IF(W177&gt;=1,1,0))))))</f>
        <v>0</v>
      </c>
      <c r="X565" s="17">
        <f>IF(X177="구성",15,0)</f>
        <v>0</v>
      </c>
      <c r="Y565" s="17">
        <f>IF(Y177&gt;=4,10,IF(Y177=3,8,IF(Y177=2,6,IF(Y177=1,4,0))))</f>
        <v>0</v>
      </c>
      <c r="Z565" s="35">
        <f>Z177</f>
        <v>0</v>
      </c>
      <c r="AA565" s="35">
        <f>AA177</f>
        <v>0</v>
      </c>
      <c r="AB565" s="35">
        <f>AB177</f>
        <v>0</v>
      </c>
      <c r="AC565" s="35">
        <f>AC177</f>
        <v>0</v>
      </c>
      <c r="AD565" s="35">
        <f>AD177</f>
        <v>0</v>
      </c>
      <c r="AE565" s="18">
        <f t="shared" si="7"/>
        <v>0</v>
      </c>
    </row>
    <row r="566" spans="1:31" x14ac:dyDescent="0.3">
      <c r="A566" s="217">
        <f>A178</f>
        <v>173</v>
      </c>
      <c r="B566" s="16">
        <f>B178</f>
        <v>0</v>
      </c>
      <c r="C566" s="198">
        <f>C178</f>
        <v>0</v>
      </c>
      <c r="D566" s="16">
        <f>D178</f>
        <v>0</v>
      </c>
      <c r="E566" s="16">
        <f t="shared" si="5"/>
        <v>0</v>
      </c>
      <c r="F566" s="17">
        <f>IF(F178="후원(일시22건 또는 정기8건)또는 자원봉사(8명)",10,IF(F178="후원(일시13건 또는 정기5건)또는 자원봉사(7명)",8,IF(F178="후원(일시7건 또는 정기3건)또는 자원봉사(4명)",6,IF(F178="후원(일시4건 또는 정기2건)또는 자원봉사(2명)",4,IF(F178="후원(일시1건 또는 정기1건)또는 자원봉사(1명)",2,0)))))</f>
        <v>0</v>
      </c>
      <c r="G566" s="17">
        <f>IF(G178="게시",5,0)</f>
        <v>0</v>
      </c>
      <c r="H566" s="17">
        <f>IF(H178&gt;=6,20,IF(H178=5,15,IF(H178=4,10,IF(H178=3,5,0))))</f>
        <v>0</v>
      </c>
      <c r="I566" s="17">
        <f>IF(I178&gt;=30,20,IF(I178&gt;=22,15,IF(I178&gt;=15,10,IF(I178&gt;=8,5,0))))</f>
        <v>0</v>
      </c>
      <c r="J566" s="17">
        <f>IF(J178&gt;=500,10,IF(J178&gt;=300,8,IF(J178&gt;=200,6,IF(J178&gt;=100,4,IF(J178&gt;=1,2,IF(J178=0,0))))))</f>
        <v>0</v>
      </c>
      <c r="K566" s="17">
        <f>IF(K178&gt;=40,15,IF(K178&gt;=25,12,IF(K178&gt;=15,9,IF(K178&gt;=8,6,0))))</f>
        <v>0</v>
      </c>
      <c r="L566" s="17">
        <f>IF(L178="설치",5,0)</f>
        <v>0</v>
      </c>
      <c r="M566" s="17">
        <f>IF(M178="가능",5,0)</f>
        <v>0</v>
      </c>
      <c r="N566" s="17">
        <f>IF(N178="사용",5,0)</f>
        <v>0</v>
      </c>
      <c r="O566" s="17">
        <f>IF(O178&gt;=550,10,IF(O178&gt;=400,8,IF(O178&gt;=300,6,IF(O178&gt;=200,4,IF(O178&gt;=50,2,0)))))</f>
        <v>0</v>
      </c>
      <c r="P566" s="17">
        <f>IF(P178&gt;=5000,10,IF(P178&gt;=3000,8,IF(P178&gt;=2000,6,IF(P178&gt;=1000,4,IF(P178&gt;=500,2,0)))))</f>
        <v>0</v>
      </c>
      <c r="Q566" s="17">
        <f>IF(Q178&gt;=1000,10,IF(Q178&gt;=800,8,IF(Q178&gt;=600,6,IF(Q178&gt;=400,4,IF(Q178&gt;=200,2,0)))))</f>
        <v>0</v>
      </c>
      <c r="R566" s="17">
        <f>IF(R178&gt;=5000,5,IF(R178&gt;=3000,4,IF(R178&gt;=2000,3,IF(R178&gt;=1000,2,IF(R178&gt;=500,1,0)))))</f>
        <v>0</v>
      </c>
      <c r="S566" s="17">
        <f>IF(S178&gt;=4000,5,IF(S178&gt;=2500,4,IF(S178&gt;=1000,3,IF(S178&gt;=500,2,IF(S178&gt;=300,1,0)))))</f>
        <v>0</v>
      </c>
      <c r="T566" s="17">
        <f>IF(T178&gt;=15,15,IF(T178&gt;=12,12,IF(T178&gt;=9,9,IF(T178&gt;=6,6,IF(T178&gt;=1,3,0)))))</f>
        <v>0</v>
      </c>
      <c r="U566" s="17">
        <f>IF(U178&gt;=50,15,IF(U178&gt;=20,10,IF(U178&gt;=1,5,0)))</f>
        <v>0</v>
      </c>
      <c r="V566" s="17">
        <f>IF(V178&gt;=3,15,IF(V178&gt;=2,10,IF(V178&gt;=1,5,0)))</f>
        <v>0</v>
      </c>
      <c r="W566" s="17">
        <f>IF(W178&gt;=25,10,IF(W178&gt;=20,8,IF(W178&gt;=16,6,IF(W178&gt;=11,4,IF(W178&gt;=6,2,IF(W178&gt;=1,1,0))))))</f>
        <v>0</v>
      </c>
      <c r="X566" s="17">
        <f>IF(X178="구성",15,0)</f>
        <v>0</v>
      </c>
      <c r="Y566" s="17">
        <f>IF(Y178&gt;=4,10,IF(Y178=3,8,IF(Y178=2,6,IF(Y178=1,4,0))))</f>
        <v>0</v>
      </c>
      <c r="Z566" s="35">
        <f>Z178</f>
        <v>0</v>
      </c>
      <c r="AA566" s="35">
        <f>AA178</f>
        <v>0</v>
      </c>
      <c r="AB566" s="35">
        <f>AB178</f>
        <v>0</v>
      </c>
      <c r="AC566" s="35">
        <f>AC178</f>
        <v>0</v>
      </c>
      <c r="AD566" s="35">
        <f>AD178</f>
        <v>0</v>
      </c>
      <c r="AE566" s="18">
        <f t="shared" si="7"/>
        <v>0</v>
      </c>
    </row>
    <row r="567" spans="1:31" x14ac:dyDescent="0.3">
      <c r="A567" s="217">
        <f>A179</f>
        <v>174</v>
      </c>
      <c r="B567" s="16">
        <f>B179</f>
        <v>0</v>
      </c>
      <c r="C567" s="198">
        <f>C179</f>
        <v>0</v>
      </c>
      <c r="D567" s="16">
        <f>D179</f>
        <v>0</v>
      </c>
      <c r="E567" s="16">
        <f t="shared" si="5"/>
        <v>0</v>
      </c>
      <c r="F567" s="17">
        <f>IF(F179="후원(일시22건 또는 정기8건)또는 자원봉사(8명)",10,IF(F179="후원(일시13건 또는 정기5건)또는 자원봉사(7명)",8,IF(F179="후원(일시7건 또는 정기3건)또는 자원봉사(4명)",6,IF(F179="후원(일시4건 또는 정기2건)또는 자원봉사(2명)",4,IF(F179="후원(일시1건 또는 정기1건)또는 자원봉사(1명)",2,0)))))</f>
        <v>0</v>
      </c>
      <c r="G567" s="17">
        <f>IF(G179="게시",5,0)</f>
        <v>0</v>
      </c>
      <c r="H567" s="17">
        <f>IF(H179&gt;=6,20,IF(H179=5,15,IF(H179=4,10,IF(H179=3,5,0))))</f>
        <v>0</v>
      </c>
      <c r="I567" s="17">
        <f>IF(I179&gt;=30,20,IF(I179&gt;=22,15,IF(I179&gt;=15,10,IF(I179&gt;=8,5,0))))</f>
        <v>0</v>
      </c>
      <c r="J567" s="17">
        <f>IF(J179&gt;=500,10,IF(J179&gt;=300,8,IF(J179&gt;=200,6,IF(J179&gt;=100,4,IF(J179&gt;=1,2,IF(J179=0,0))))))</f>
        <v>0</v>
      </c>
      <c r="K567" s="17">
        <f>IF(K179&gt;=40,15,IF(K179&gt;=25,12,IF(K179&gt;=15,9,IF(K179&gt;=8,6,0))))</f>
        <v>0</v>
      </c>
      <c r="L567" s="17">
        <f>IF(L179="설치",5,0)</f>
        <v>0</v>
      </c>
      <c r="M567" s="17">
        <f>IF(M179="가능",5,0)</f>
        <v>0</v>
      </c>
      <c r="N567" s="17">
        <f>IF(N179="사용",5,0)</f>
        <v>0</v>
      </c>
      <c r="O567" s="17">
        <f>IF(O179&gt;=550,10,IF(O179&gt;=400,8,IF(O179&gt;=300,6,IF(O179&gt;=200,4,IF(O179&gt;=50,2,0)))))</f>
        <v>0</v>
      </c>
      <c r="P567" s="17">
        <f>IF(P179&gt;=5000,10,IF(P179&gt;=3000,8,IF(P179&gt;=2000,6,IF(P179&gt;=1000,4,IF(P179&gt;=500,2,0)))))</f>
        <v>0</v>
      </c>
      <c r="Q567" s="17">
        <f>IF(Q179&gt;=1000,10,IF(Q179&gt;=800,8,IF(Q179&gt;=600,6,IF(Q179&gt;=400,4,IF(Q179&gt;=200,2,0)))))</f>
        <v>0</v>
      </c>
      <c r="R567" s="17">
        <f>IF(R179&gt;=5000,5,IF(R179&gt;=3000,4,IF(R179&gt;=2000,3,IF(R179&gt;=1000,2,IF(R179&gt;=500,1,0)))))</f>
        <v>0</v>
      </c>
      <c r="S567" s="17">
        <f>IF(S179&gt;=4000,5,IF(S179&gt;=2500,4,IF(S179&gt;=1000,3,IF(S179&gt;=500,2,IF(S179&gt;=300,1,0)))))</f>
        <v>0</v>
      </c>
      <c r="T567" s="17">
        <f>IF(T179&gt;=15,15,IF(T179&gt;=12,12,IF(T179&gt;=9,9,IF(T179&gt;=6,6,IF(T179&gt;=1,3,0)))))</f>
        <v>0</v>
      </c>
      <c r="U567" s="17">
        <f>IF(U179&gt;=50,15,IF(U179&gt;=20,10,IF(U179&gt;=1,5,0)))</f>
        <v>0</v>
      </c>
      <c r="V567" s="17">
        <f>IF(V179&gt;=3,15,IF(V179&gt;=2,10,IF(V179&gt;=1,5,0)))</f>
        <v>0</v>
      </c>
      <c r="W567" s="17">
        <f>IF(W179&gt;=25,10,IF(W179&gt;=20,8,IF(W179&gt;=16,6,IF(W179&gt;=11,4,IF(W179&gt;=6,2,IF(W179&gt;=1,1,0))))))</f>
        <v>0</v>
      </c>
      <c r="X567" s="17">
        <f>IF(X179="구성",15,0)</f>
        <v>0</v>
      </c>
      <c r="Y567" s="17">
        <f>IF(Y179&gt;=4,10,IF(Y179=3,8,IF(Y179=2,6,IF(Y179=1,4,0))))</f>
        <v>0</v>
      </c>
      <c r="Z567" s="35">
        <f>Z179</f>
        <v>0</v>
      </c>
      <c r="AA567" s="35">
        <f>AA179</f>
        <v>0</v>
      </c>
      <c r="AB567" s="35">
        <f>AB179</f>
        <v>0</v>
      </c>
      <c r="AC567" s="35">
        <f>AC179</f>
        <v>0</v>
      </c>
      <c r="AD567" s="35">
        <f>AD179</f>
        <v>0</v>
      </c>
      <c r="AE567" s="18">
        <f t="shared" si="7"/>
        <v>0</v>
      </c>
    </row>
    <row r="568" spans="1:31" x14ac:dyDescent="0.3">
      <c r="A568" s="217">
        <f>A180</f>
        <v>175</v>
      </c>
      <c r="B568" s="16">
        <f>B180</f>
        <v>0</v>
      </c>
      <c r="C568" s="198">
        <f>C180</f>
        <v>0</v>
      </c>
      <c r="D568" s="16">
        <f>D180</f>
        <v>0</v>
      </c>
      <c r="E568" s="16">
        <f t="shared" si="5"/>
        <v>0</v>
      </c>
      <c r="F568" s="17">
        <f>IF(F180="후원(일시22건 또는 정기8건)또는 자원봉사(8명)",10,IF(F180="후원(일시13건 또는 정기5건)또는 자원봉사(7명)",8,IF(F180="후원(일시7건 또는 정기3건)또는 자원봉사(4명)",6,IF(F180="후원(일시4건 또는 정기2건)또는 자원봉사(2명)",4,IF(F180="후원(일시1건 또는 정기1건)또는 자원봉사(1명)",2,0)))))</f>
        <v>0</v>
      </c>
      <c r="G568" s="17">
        <f>IF(G180="게시",5,0)</f>
        <v>0</v>
      </c>
      <c r="H568" s="17">
        <f>IF(H180&gt;=6,20,IF(H180=5,15,IF(H180=4,10,IF(H180=3,5,0))))</f>
        <v>0</v>
      </c>
      <c r="I568" s="17">
        <f>IF(I180&gt;=30,20,IF(I180&gt;=22,15,IF(I180&gt;=15,10,IF(I180&gt;=8,5,0))))</f>
        <v>0</v>
      </c>
      <c r="J568" s="17">
        <f>IF(J180&gt;=500,10,IF(J180&gt;=300,8,IF(J180&gt;=200,6,IF(J180&gt;=100,4,IF(J180&gt;=1,2,IF(J180=0,0))))))</f>
        <v>0</v>
      </c>
      <c r="K568" s="17">
        <f>IF(K180&gt;=40,15,IF(K180&gt;=25,12,IF(K180&gt;=15,9,IF(K180&gt;=8,6,0))))</f>
        <v>0</v>
      </c>
      <c r="L568" s="17">
        <f>IF(L180="설치",5,0)</f>
        <v>0</v>
      </c>
      <c r="M568" s="17">
        <f>IF(M180="가능",5,0)</f>
        <v>0</v>
      </c>
      <c r="N568" s="17">
        <f>IF(N180="사용",5,0)</f>
        <v>0</v>
      </c>
      <c r="O568" s="17">
        <f>IF(O180&gt;=550,10,IF(O180&gt;=400,8,IF(O180&gt;=300,6,IF(O180&gt;=200,4,IF(O180&gt;=50,2,0)))))</f>
        <v>0</v>
      </c>
      <c r="P568" s="17">
        <f>IF(P180&gt;=5000,10,IF(P180&gt;=3000,8,IF(P180&gt;=2000,6,IF(P180&gt;=1000,4,IF(P180&gt;=500,2,0)))))</f>
        <v>0</v>
      </c>
      <c r="Q568" s="17">
        <f>IF(Q180&gt;=1000,10,IF(Q180&gt;=800,8,IF(Q180&gt;=600,6,IF(Q180&gt;=400,4,IF(Q180&gt;=200,2,0)))))</f>
        <v>0</v>
      </c>
      <c r="R568" s="17">
        <f>IF(R180&gt;=5000,5,IF(R180&gt;=3000,4,IF(R180&gt;=2000,3,IF(R180&gt;=1000,2,IF(R180&gt;=500,1,0)))))</f>
        <v>0</v>
      </c>
      <c r="S568" s="17">
        <f>IF(S180&gt;=4000,5,IF(S180&gt;=2500,4,IF(S180&gt;=1000,3,IF(S180&gt;=500,2,IF(S180&gt;=300,1,0)))))</f>
        <v>0</v>
      </c>
      <c r="T568" s="17">
        <f>IF(T180&gt;=15,15,IF(T180&gt;=12,12,IF(T180&gt;=9,9,IF(T180&gt;=6,6,IF(T180&gt;=1,3,0)))))</f>
        <v>0</v>
      </c>
      <c r="U568" s="17">
        <f>IF(U180&gt;=50,15,IF(U180&gt;=20,10,IF(U180&gt;=1,5,0)))</f>
        <v>0</v>
      </c>
      <c r="V568" s="17">
        <f>IF(V180&gt;=3,15,IF(V180&gt;=2,10,IF(V180&gt;=1,5,0)))</f>
        <v>0</v>
      </c>
      <c r="W568" s="17">
        <f>IF(W180&gt;=25,10,IF(W180&gt;=20,8,IF(W180&gt;=16,6,IF(W180&gt;=11,4,IF(W180&gt;=6,2,IF(W180&gt;=1,1,0))))))</f>
        <v>0</v>
      </c>
      <c r="X568" s="17">
        <f>IF(X180="구성",15,0)</f>
        <v>0</v>
      </c>
      <c r="Y568" s="17">
        <f>IF(Y180&gt;=4,10,IF(Y180=3,8,IF(Y180=2,6,IF(Y180=1,4,0))))</f>
        <v>0</v>
      </c>
      <c r="Z568" s="35">
        <f>Z180</f>
        <v>0</v>
      </c>
      <c r="AA568" s="35">
        <f>AA180</f>
        <v>0</v>
      </c>
      <c r="AB568" s="35">
        <f>AB180</f>
        <v>0</v>
      </c>
      <c r="AC568" s="35">
        <f>AC180</f>
        <v>0</v>
      </c>
      <c r="AD568" s="35">
        <f>AD180</f>
        <v>0</v>
      </c>
      <c r="AE568" s="18">
        <f t="shared" si="7"/>
        <v>0</v>
      </c>
    </row>
    <row r="569" spans="1:31" x14ac:dyDescent="0.3">
      <c r="A569" s="217">
        <f>A181</f>
        <v>176</v>
      </c>
      <c r="B569" s="16">
        <f>B181</f>
        <v>0</v>
      </c>
      <c r="C569" s="198">
        <f>C181</f>
        <v>0</v>
      </c>
      <c r="D569" s="16">
        <f>D181</f>
        <v>0</v>
      </c>
      <c r="E569" s="16">
        <f t="shared" si="5"/>
        <v>0</v>
      </c>
      <c r="F569" s="17">
        <f>IF(F181="후원(일시22건 또는 정기8건)또는 자원봉사(8명)",10,IF(F181="후원(일시13건 또는 정기5건)또는 자원봉사(7명)",8,IF(F181="후원(일시7건 또는 정기3건)또는 자원봉사(4명)",6,IF(F181="후원(일시4건 또는 정기2건)또는 자원봉사(2명)",4,IF(F181="후원(일시1건 또는 정기1건)또는 자원봉사(1명)",2,0)))))</f>
        <v>0</v>
      </c>
      <c r="G569" s="17">
        <f>IF(G181="게시",5,0)</f>
        <v>0</v>
      </c>
      <c r="H569" s="17">
        <f>IF(H181&gt;=6,20,IF(H181=5,15,IF(H181=4,10,IF(H181=3,5,0))))</f>
        <v>0</v>
      </c>
      <c r="I569" s="17">
        <f>IF(I181&gt;=30,20,IF(I181&gt;=22,15,IF(I181&gt;=15,10,IF(I181&gt;=8,5,0))))</f>
        <v>0</v>
      </c>
      <c r="J569" s="17">
        <f>IF(J181&gt;=500,10,IF(J181&gt;=300,8,IF(J181&gt;=200,6,IF(J181&gt;=100,4,IF(J181&gt;=1,2,IF(J181=0,0))))))</f>
        <v>0</v>
      </c>
      <c r="K569" s="17">
        <f>IF(K181&gt;=40,15,IF(K181&gt;=25,12,IF(K181&gt;=15,9,IF(K181&gt;=8,6,0))))</f>
        <v>0</v>
      </c>
      <c r="L569" s="17">
        <f>IF(L181="설치",5,0)</f>
        <v>0</v>
      </c>
      <c r="M569" s="17">
        <f>IF(M181="가능",5,0)</f>
        <v>0</v>
      </c>
      <c r="N569" s="17">
        <f>IF(N181="사용",5,0)</f>
        <v>0</v>
      </c>
      <c r="O569" s="17">
        <f>IF(O181&gt;=550,10,IF(O181&gt;=400,8,IF(O181&gt;=300,6,IF(O181&gt;=200,4,IF(O181&gt;=50,2,0)))))</f>
        <v>0</v>
      </c>
      <c r="P569" s="17">
        <f>IF(P181&gt;=5000,10,IF(P181&gt;=3000,8,IF(P181&gt;=2000,6,IF(P181&gt;=1000,4,IF(P181&gt;=500,2,0)))))</f>
        <v>0</v>
      </c>
      <c r="Q569" s="17">
        <f>IF(Q181&gt;=1000,10,IF(Q181&gt;=800,8,IF(Q181&gt;=600,6,IF(Q181&gt;=400,4,IF(Q181&gt;=200,2,0)))))</f>
        <v>0</v>
      </c>
      <c r="R569" s="17">
        <f>IF(R181&gt;=5000,5,IF(R181&gt;=3000,4,IF(R181&gt;=2000,3,IF(R181&gt;=1000,2,IF(R181&gt;=500,1,0)))))</f>
        <v>0</v>
      </c>
      <c r="S569" s="17">
        <f>IF(S181&gt;=4000,5,IF(S181&gt;=2500,4,IF(S181&gt;=1000,3,IF(S181&gt;=500,2,IF(S181&gt;=300,1,0)))))</f>
        <v>0</v>
      </c>
      <c r="T569" s="17">
        <f>IF(T181&gt;=15,15,IF(T181&gt;=12,12,IF(T181&gt;=9,9,IF(T181&gt;=6,6,IF(T181&gt;=1,3,0)))))</f>
        <v>0</v>
      </c>
      <c r="U569" s="17">
        <f>IF(U181&gt;=50,15,IF(U181&gt;=20,10,IF(U181&gt;=1,5,0)))</f>
        <v>0</v>
      </c>
      <c r="V569" s="17">
        <f>IF(V181&gt;=3,15,IF(V181&gt;=2,10,IF(V181&gt;=1,5,0)))</f>
        <v>0</v>
      </c>
      <c r="W569" s="17">
        <f>IF(W181&gt;=25,10,IF(W181&gt;=20,8,IF(W181&gt;=16,6,IF(W181&gt;=11,4,IF(W181&gt;=6,2,IF(W181&gt;=1,1,0))))))</f>
        <v>0</v>
      </c>
      <c r="X569" s="17">
        <f>IF(X181="구성",15,0)</f>
        <v>0</v>
      </c>
      <c r="Y569" s="17">
        <f>IF(Y181&gt;=4,10,IF(Y181=3,8,IF(Y181=2,6,IF(Y181=1,4,0))))</f>
        <v>0</v>
      </c>
      <c r="Z569" s="35">
        <f>Z181</f>
        <v>0</v>
      </c>
      <c r="AA569" s="35">
        <f>AA181</f>
        <v>0</v>
      </c>
      <c r="AB569" s="35">
        <f>AB181</f>
        <v>0</v>
      </c>
      <c r="AC569" s="35">
        <f>AC181</f>
        <v>0</v>
      </c>
      <c r="AD569" s="35">
        <f>AD181</f>
        <v>0</v>
      </c>
      <c r="AE569" s="18">
        <f t="shared" si="7"/>
        <v>0</v>
      </c>
    </row>
    <row r="570" spans="1:31" x14ac:dyDescent="0.3">
      <c r="A570" s="217">
        <f>A182</f>
        <v>177</v>
      </c>
      <c r="B570" s="16">
        <f>B182</f>
        <v>0</v>
      </c>
      <c r="C570" s="198">
        <f>C182</f>
        <v>0</v>
      </c>
      <c r="D570" s="16">
        <f>D182</f>
        <v>0</v>
      </c>
      <c r="E570" s="16">
        <f t="shared" si="5"/>
        <v>0</v>
      </c>
      <c r="F570" s="17">
        <f>IF(F182="후원(일시22건 또는 정기8건)또는 자원봉사(8명)",10,IF(F182="후원(일시13건 또는 정기5건)또는 자원봉사(7명)",8,IF(F182="후원(일시7건 또는 정기3건)또는 자원봉사(4명)",6,IF(F182="후원(일시4건 또는 정기2건)또는 자원봉사(2명)",4,IF(F182="후원(일시1건 또는 정기1건)또는 자원봉사(1명)",2,0)))))</f>
        <v>0</v>
      </c>
      <c r="G570" s="17">
        <f>IF(G182="게시",5,0)</f>
        <v>0</v>
      </c>
      <c r="H570" s="17">
        <f>IF(H182&gt;=6,20,IF(H182=5,15,IF(H182=4,10,IF(H182=3,5,0))))</f>
        <v>0</v>
      </c>
      <c r="I570" s="17">
        <f>IF(I182&gt;=30,20,IF(I182&gt;=22,15,IF(I182&gt;=15,10,IF(I182&gt;=8,5,0))))</f>
        <v>0</v>
      </c>
      <c r="J570" s="17">
        <f>IF(J182&gt;=500,10,IF(J182&gt;=300,8,IF(J182&gt;=200,6,IF(J182&gt;=100,4,IF(J182&gt;=1,2,IF(J182=0,0))))))</f>
        <v>0</v>
      </c>
      <c r="K570" s="17">
        <f>IF(K182&gt;=40,15,IF(K182&gt;=25,12,IF(K182&gt;=15,9,IF(K182&gt;=8,6,0))))</f>
        <v>0</v>
      </c>
      <c r="L570" s="17">
        <f>IF(L182="설치",5,0)</f>
        <v>0</v>
      </c>
      <c r="M570" s="17">
        <f>IF(M182="가능",5,0)</f>
        <v>0</v>
      </c>
      <c r="N570" s="17">
        <f>IF(N182="사용",5,0)</f>
        <v>0</v>
      </c>
      <c r="O570" s="17">
        <f>IF(O182&gt;=550,10,IF(O182&gt;=400,8,IF(O182&gt;=300,6,IF(O182&gt;=200,4,IF(O182&gt;=50,2,0)))))</f>
        <v>0</v>
      </c>
      <c r="P570" s="17">
        <f>IF(P182&gt;=5000,10,IF(P182&gt;=3000,8,IF(P182&gt;=2000,6,IF(P182&gt;=1000,4,IF(P182&gt;=500,2,0)))))</f>
        <v>0</v>
      </c>
      <c r="Q570" s="17">
        <f>IF(Q182&gt;=1000,10,IF(Q182&gt;=800,8,IF(Q182&gt;=600,6,IF(Q182&gt;=400,4,IF(Q182&gt;=200,2,0)))))</f>
        <v>0</v>
      </c>
      <c r="R570" s="17">
        <f>IF(R182&gt;=5000,5,IF(R182&gt;=3000,4,IF(R182&gt;=2000,3,IF(R182&gt;=1000,2,IF(R182&gt;=500,1,0)))))</f>
        <v>0</v>
      </c>
      <c r="S570" s="17">
        <f>IF(S182&gt;=4000,5,IF(S182&gt;=2500,4,IF(S182&gt;=1000,3,IF(S182&gt;=500,2,IF(S182&gt;=300,1,0)))))</f>
        <v>0</v>
      </c>
      <c r="T570" s="17">
        <f>IF(T182&gt;=15,15,IF(T182&gt;=12,12,IF(T182&gt;=9,9,IF(T182&gt;=6,6,IF(T182&gt;=1,3,0)))))</f>
        <v>0</v>
      </c>
      <c r="U570" s="17">
        <f>IF(U182&gt;=50,15,IF(U182&gt;=20,10,IF(U182&gt;=1,5,0)))</f>
        <v>0</v>
      </c>
      <c r="V570" s="17">
        <f>IF(V182&gt;=3,15,IF(V182&gt;=2,10,IF(V182&gt;=1,5,0)))</f>
        <v>0</v>
      </c>
      <c r="W570" s="17">
        <f>IF(W182&gt;=25,10,IF(W182&gt;=20,8,IF(W182&gt;=16,6,IF(W182&gt;=11,4,IF(W182&gt;=6,2,IF(W182&gt;=1,1,0))))))</f>
        <v>0</v>
      </c>
      <c r="X570" s="17">
        <f>IF(X182="구성",15,0)</f>
        <v>0</v>
      </c>
      <c r="Y570" s="17">
        <f>IF(Y182&gt;=4,10,IF(Y182=3,8,IF(Y182=2,6,IF(Y182=1,4,0))))</f>
        <v>0</v>
      </c>
      <c r="Z570" s="35">
        <f>Z182</f>
        <v>0</v>
      </c>
      <c r="AA570" s="35">
        <f>AA182</f>
        <v>0</v>
      </c>
      <c r="AB570" s="35">
        <f>AB182</f>
        <v>0</v>
      </c>
      <c r="AC570" s="35">
        <f>AC182</f>
        <v>0</v>
      </c>
      <c r="AD570" s="35">
        <f>AD182</f>
        <v>0</v>
      </c>
      <c r="AE570" s="18">
        <f t="shared" si="7"/>
        <v>0</v>
      </c>
    </row>
    <row r="571" spans="1:31" x14ac:dyDescent="0.3">
      <c r="A571" s="217">
        <f>A183</f>
        <v>178</v>
      </c>
      <c r="B571" s="16">
        <f>B183</f>
        <v>0</v>
      </c>
      <c r="C571" s="198">
        <f>C183</f>
        <v>0</v>
      </c>
      <c r="D571" s="16">
        <f>D183</f>
        <v>0</v>
      </c>
      <c r="E571" s="16">
        <f t="shared" si="5"/>
        <v>0</v>
      </c>
      <c r="F571" s="17">
        <f>IF(F183="후원(일시22건 또는 정기8건)또는 자원봉사(8명)",10,IF(F183="후원(일시13건 또는 정기5건)또는 자원봉사(7명)",8,IF(F183="후원(일시7건 또는 정기3건)또는 자원봉사(4명)",6,IF(F183="후원(일시4건 또는 정기2건)또는 자원봉사(2명)",4,IF(F183="후원(일시1건 또는 정기1건)또는 자원봉사(1명)",2,0)))))</f>
        <v>0</v>
      </c>
      <c r="G571" s="17">
        <f>IF(G183="게시",5,0)</f>
        <v>0</v>
      </c>
      <c r="H571" s="17">
        <f>IF(H183&gt;=6,20,IF(H183=5,15,IF(H183=4,10,IF(H183=3,5,0))))</f>
        <v>0</v>
      </c>
      <c r="I571" s="17">
        <f>IF(I183&gt;=30,20,IF(I183&gt;=22,15,IF(I183&gt;=15,10,IF(I183&gt;=8,5,0))))</f>
        <v>0</v>
      </c>
      <c r="J571" s="17">
        <f>IF(J183&gt;=500,10,IF(J183&gt;=300,8,IF(J183&gt;=200,6,IF(J183&gt;=100,4,IF(J183&gt;=1,2,IF(J183=0,0))))))</f>
        <v>0</v>
      </c>
      <c r="K571" s="17">
        <f>IF(K183&gt;=40,15,IF(K183&gt;=25,12,IF(K183&gt;=15,9,IF(K183&gt;=8,6,0))))</f>
        <v>0</v>
      </c>
      <c r="L571" s="17">
        <f>IF(L183="설치",5,0)</f>
        <v>0</v>
      </c>
      <c r="M571" s="17">
        <f>IF(M183="가능",5,0)</f>
        <v>0</v>
      </c>
      <c r="N571" s="17">
        <f>IF(N183="사용",5,0)</f>
        <v>0</v>
      </c>
      <c r="O571" s="17">
        <f>IF(O183&gt;=550,10,IF(O183&gt;=400,8,IF(O183&gt;=300,6,IF(O183&gt;=200,4,IF(O183&gt;=50,2,0)))))</f>
        <v>0</v>
      </c>
      <c r="P571" s="17">
        <f>IF(P183&gt;=5000,10,IF(P183&gt;=3000,8,IF(P183&gt;=2000,6,IF(P183&gt;=1000,4,IF(P183&gt;=500,2,0)))))</f>
        <v>0</v>
      </c>
      <c r="Q571" s="17">
        <f>IF(Q183&gt;=1000,10,IF(Q183&gt;=800,8,IF(Q183&gt;=600,6,IF(Q183&gt;=400,4,IF(Q183&gt;=200,2,0)))))</f>
        <v>0</v>
      </c>
      <c r="R571" s="17">
        <f>IF(R183&gt;=5000,5,IF(R183&gt;=3000,4,IF(R183&gt;=2000,3,IF(R183&gt;=1000,2,IF(R183&gt;=500,1,0)))))</f>
        <v>0</v>
      </c>
      <c r="S571" s="17">
        <f>IF(S183&gt;=4000,5,IF(S183&gt;=2500,4,IF(S183&gt;=1000,3,IF(S183&gt;=500,2,IF(S183&gt;=300,1,0)))))</f>
        <v>0</v>
      </c>
      <c r="T571" s="17">
        <f>IF(T183&gt;=15,15,IF(T183&gt;=12,12,IF(T183&gt;=9,9,IF(T183&gt;=6,6,IF(T183&gt;=1,3,0)))))</f>
        <v>0</v>
      </c>
      <c r="U571" s="17">
        <f>IF(U183&gt;=50,15,IF(U183&gt;=20,10,IF(U183&gt;=1,5,0)))</f>
        <v>0</v>
      </c>
      <c r="V571" s="17">
        <f>IF(V183&gt;=3,15,IF(V183&gt;=2,10,IF(V183&gt;=1,5,0)))</f>
        <v>0</v>
      </c>
      <c r="W571" s="17">
        <f>IF(W183&gt;=25,10,IF(W183&gt;=20,8,IF(W183&gt;=16,6,IF(W183&gt;=11,4,IF(W183&gt;=6,2,IF(W183&gt;=1,1,0))))))</f>
        <v>0</v>
      </c>
      <c r="X571" s="17">
        <f>IF(X183="구성",15,0)</f>
        <v>0</v>
      </c>
      <c r="Y571" s="17">
        <f>IF(Y183&gt;=4,10,IF(Y183=3,8,IF(Y183=2,6,IF(Y183=1,4,0))))</f>
        <v>0</v>
      </c>
      <c r="Z571" s="35">
        <f>Z183</f>
        <v>0</v>
      </c>
      <c r="AA571" s="35">
        <f>AA183</f>
        <v>0</v>
      </c>
      <c r="AB571" s="35">
        <f>AB183</f>
        <v>0</v>
      </c>
      <c r="AC571" s="35">
        <f>AC183</f>
        <v>0</v>
      </c>
      <c r="AD571" s="35">
        <f>AD183</f>
        <v>0</v>
      </c>
      <c r="AE571" s="18">
        <f t="shared" si="7"/>
        <v>0</v>
      </c>
    </row>
    <row r="572" spans="1:31" x14ac:dyDescent="0.3">
      <c r="A572" s="217">
        <f>A184</f>
        <v>179</v>
      </c>
      <c r="B572" s="16">
        <f>B184</f>
        <v>0</v>
      </c>
      <c r="C572" s="198">
        <f>C184</f>
        <v>0</v>
      </c>
      <c r="D572" s="16">
        <f>D184</f>
        <v>0</v>
      </c>
      <c r="E572" s="16">
        <f t="shared" si="5"/>
        <v>0</v>
      </c>
      <c r="F572" s="17">
        <f>IF(F184="후원(일시22건 또는 정기8건)또는 자원봉사(8명)",10,IF(F184="후원(일시13건 또는 정기5건)또는 자원봉사(7명)",8,IF(F184="후원(일시7건 또는 정기3건)또는 자원봉사(4명)",6,IF(F184="후원(일시4건 또는 정기2건)또는 자원봉사(2명)",4,IF(F184="후원(일시1건 또는 정기1건)또는 자원봉사(1명)",2,0)))))</f>
        <v>0</v>
      </c>
      <c r="G572" s="17">
        <f>IF(G184="게시",5,0)</f>
        <v>0</v>
      </c>
      <c r="H572" s="17">
        <f>IF(H184&gt;=6,20,IF(H184=5,15,IF(H184=4,10,IF(H184=3,5,0))))</f>
        <v>0</v>
      </c>
      <c r="I572" s="17">
        <f>IF(I184&gt;=30,20,IF(I184&gt;=22,15,IF(I184&gt;=15,10,IF(I184&gt;=8,5,0))))</f>
        <v>0</v>
      </c>
      <c r="J572" s="17">
        <f>IF(J184&gt;=500,10,IF(J184&gt;=300,8,IF(J184&gt;=200,6,IF(J184&gt;=100,4,IF(J184&gt;=1,2,IF(J184=0,0))))))</f>
        <v>0</v>
      </c>
      <c r="K572" s="17">
        <f>IF(K184&gt;=40,15,IF(K184&gt;=25,12,IF(K184&gt;=15,9,IF(K184&gt;=8,6,0))))</f>
        <v>0</v>
      </c>
      <c r="L572" s="17">
        <f>IF(L184="설치",5,0)</f>
        <v>0</v>
      </c>
      <c r="M572" s="17">
        <f>IF(M184="가능",5,0)</f>
        <v>0</v>
      </c>
      <c r="N572" s="17">
        <f>IF(N184="사용",5,0)</f>
        <v>0</v>
      </c>
      <c r="O572" s="17">
        <f>IF(O184&gt;=550,10,IF(O184&gt;=400,8,IF(O184&gt;=300,6,IF(O184&gt;=200,4,IF(O184&gt;=50,2,0)))))</f>
        <v>0</v>
      </c>
      <c r="P572" s="17">
        <f>IF(P184&gt;=5000,10,IF(P184&gt;=3000,8,IF(P184&gt;=2000,6,IF(P184&gt;=1000,4,IF(P184&gt;=500,2,0)))))</f>
        <v>0</v>
      </c>
      <c r="Q572" s="17">
        <f>IF(Q184&gt;=1000,10,IF(Q184&gt;=800,8,IF(Q184&gt;=600,6,IF(Q184&gt;=400,4,IF(Q184&gt;=200,2,0)))))</f>
        <v>0</v>
      </c>
      <c r="R572" s="17">
        <f>IF(R184&gt;=5000,5,IF(R184&gt;=3000,4,IF(R184&gt;=2000,3,IF(R184&gt;=1000,2,IF(R184&gt;=500,1,0)))))</f>
        <v>0</v>
      </c>
      <c r="S572" s="17">
        <f>IF(S184&gt;=4000,5,IF(S184&gt;=2500,4,IF(S184&gt;=1000,3,IF(S184&gt;=500,2,IF(S184&gt;=300,1,0)))))</f>
        <v>0</v>
      </c>
      <c r="T572" s="17">
        <f>IF(T184&gt;=15,15,IF(T184&gt;=12,12,IF(T184&gt;=9,9,IF(T184&gt;=6,6,IF(T184&gt;=1,3,0)))))</f>
        <v>0</v>
      </c>
      <c r="U572" s="17">
        <f>IF(U184&gt;=50,15,IF(U184&gt;=20,10,IF(U184&gt;=1,5,0)))</f>
        <v>0</v>
      </c>
      <c r="V572" s="17">
        <f>IF(V184&gt;=3,15,IF(V184&gt;=2,10,IF(V184&gt;=1,5,0)))</f>
        <v>0</v>
      </c>
      <c r="W572" s="17">
        <f>IF(W184&gt;=25,10,IF(W184&gt;=20,8,IF(W184&gt;=16,6,IF(W184&gt;=11,4,IF(W184&gt;=6,2,IF(W184&gt;=1,1,0))))))</f>
        <v>0</v>
      </c>
      <c r="X572" s="17">
        <f>IF(X184="구성",15,0)</f>
        <v>0</v>
      </c>
      <c r="Y572" s="17">
        <f>IF(Y184&gt;=4,10,IF(Y184=3,8,IF(Y184=2,6,IF(Y184=1,4,0))))</f>
        <v>0</v>
      </c>
      <c r="Z572" s="35">
        <f>Z184</f>
        <v>0</v>
      </c>
      <c r="AA572" s="35">
        <f>AA184</f>
        <v>0</v>
      </c>
      <c r="AB572" s="35">
        <f>AB184</f>
        <v>0</v>
      </c>
      <c r="AC572" s="35">
        <f>AC184</f>
        <v>0</v>
      </c>
      <c r="AD572" s="35">
        <f>AD184</f>
        <v>0</v>
      </c>
      <c r="AE572" s="18">
        <f t="shared" si="7"/>
        <v>0</v>
      </c>
    </row>
    <row r="573" spans="1:31" x14ac:dyDescent="0.3">
      <c r="A573" s="217">
        <f>A185</f>
        <v>180</v>
      </c>
      <c r="B573" s="16">
        <f>B185</f>
        <v>0</v>
      </c>
      <c r="C573" s="198">
        <f>C185</f>
        <v>0</v>
      </c>
      <c r="D573" s="16">
        <f>D185</f>
        <v>0</v>
      </c>
      <c r="E573" s="16">
        <f t="shared" si="5"/>
        <v>0</v>
      </c>
      <c r="F573" s="17">
        <f>IF(F185="후원(일시22건 또는 정기8건)또는 자원봉사(8명)",10,IF(F185="후원(일시13건 또는 정기5건)또는 자원봉사(7명)",8,IF(F185="후원(일시7건 또는 정기3건)또는 자원봉사(4명)",6,IF(F185="후원(일시4건 또는 정기2건)또는 자원봉사(2명)",4,IF(F185="후원(일시1건 또는 정기1건)또는 자원봉사(1명)",2,0)))))</f>
        <v>0</v>
      </c>
      <c r="G573" s="17">
        <f>IF(G185="게시",5,0)</f>
        <v>0</v>
      </c>
      <c r="H573" s="17">
        <f>IF(H185&gt;=6,20,IF(H185=5,15,IF(H185=4,10,IF(H185=3,5,0))))</f>
        <v>0</v>
      </c>
      <c r="I573" s="17">
        <f>IF(I185&gt;=30,20,IF(I185&gt;=22,15,IF(I185&gt;=15,10,IF(I185&gt;=8,5,0))))</f>
        <v>0</v>
      </c>
      <c r="J573" s="17">
        <f>IF(J185&gt;=500,10,IF(J185&gt;=300,8,IF(J185&gt;=200,6,IF(J185&gt;=100,4,IF(J185&gt;=1,2,IF(J185=0,0))))))</f>
        <v>0</v>
      </c>
      <c r="K573" s="17">
        <f>IF(K185&gt;=40,15,IF(K185&gt;=25,12,IF(K185&gt;=15,9,IF(K185&gt;=8,6,0))))</f>
        <v>0</v>
      </c>
      <c r="L573" s="17">
        <f>IF(L185="설치",5,0)</f>
        <v>0</v>
      </c>
      <c r="M573" s="17">
        <f>IF(M185="가능",5,0)</f>
        <v>0</v>
      </c>
      <c r="N573" s="17">
        <f>IF(N185="사용",5,0)</f>
        <v>0</v>
      </c>
      <c r="O573" s="17">
        <f>IF(O185&gt;=550,10,IF(O185&gt;=400,8,IF(O185&gt;=300,6,IF(O185&gt;=200,4,IF(O185&gt;=50,2,0)))))</f>
        <v>0</v>
      </c>
      <c r="P573" s="17">
        <f>IF(P185&gt;=5000,10,IF(P185&gt;=3000,8,IF(P185&gt;=2000,6,IF(P185&gt;=1000,4,IF(P185&gt;=500,2,0)))))</f>
        <v>0</v>
      </c>
      <c r="Q573" s="17">
        <f>IF(Q185&gt;=1000,10,IF(Q185&gt;=800,8,IF(Q185&gt;=600,6,IF(Q185&gt;=400,4,IF(Q185&gt;=200,2,0)))))</f>
        <v>0</v>
      </c>
      <c r="R573" s="17">
        <f>IF(R185&gt;=5000,5,IF(R185&gt;=3000,4,IF(R185&gt;=2000,3,IF(R185&gt;=1000,2,IF(R185&gt;=500,1,0)))))</f>
        <v>0</v>
      </c>
      <c r="S573" s="17">
        <f>IF(S185&gt;=4000,5,IF(S185&gt;=2500,4,IF(S185&gt;=1000,3,IF(S185&gt;=500,2,IF(S185&gt;=300,1,0)))))</f>
        <v>0</v>
      </c>
      <c r="T573" s="17">
        <f>IF(T185&gt;=15,15,IF(T185&gt;=12,12,IF(T185&gt;=9,9,IF(T185&gt;=6,6,IF(T185&gt;=1,3,0)))))</f>
        <v>0</v>
      </c>
      <c r="U573" s="17">
        <f>IF(U185&gt;=50,15,IF(U185&gt;=20,10,IF(U185&gt;=1,5,0)))</f>
        <v>0</v>
      </c>
      <c r="V573" s="17">
        <f>IF(V185&gt;=3,15,IF(V185&gt;=2,10,IF(V185&gt;=1,5,0)))</f>
        <v>0</v>
      </c>
      <c r="W573" s="17">
        <f>IF(W185&gt;=25,10,IF(W185&gt;=20,8,IF(W185&gt;=16,6,IF(W185&gt;=11,4,IF(W185&gt;=6,2,IF(W185&gt;=1,1,0))))))</f>
        <v>0</v>
      </c>
      <c r="X573" s="17">
        <f>IF(X185="구성",15,0)</f>
        <v>0</v>
      </c>
      <c r="Y573" s="17">
        <f>IF(Y185&gt;=4,10,IF(Y185=3,8,IF(Y185=2,6,IF(Y185=1,4,0))))</f>
        <v>0</v>
      </c>
      <c r="Z573" s="35">
        <f>Z185</f>
        <v>0</v>
      </c>
      <c r="AA573" s="35">
        <f>AA185</f>
        <v>0</v>
      </c>
      <c r="AB573" s="35">
        <f>AB185</f>
        <v>0</v>
      </c>
      <c r="AC573" s="35">
        <f>AC185</f>
        <v>0</v>
      </c>
      <c r="AD573" s="35">
        <f>AD185</f>
        <v>0</v>
      </c>
      <c r="AE573" s="18">
        <f t="shared" si="7"/>
        <v>0</v>
      </c>
    </row>
    <row r="574" spans="1:31" x14ac:dyDescent="0.3">
      <c r="A574" s="217">
        <f>A186</f>
        <v>181</v>
      </c>
      <c r="B574" s="16">
        <f>B186</f>
        <v>0</v>
      </c>
      <c r="C574" s="198">
        <f>C186</f>
        <v>0</v>
      </c>
      <c r="D574" s="16">
        <f>D186</f>
        <v>0</v>
      </c>
      <c r="E574" s="16">
        <f t="shared" si="5"/>
        <v>0</v>
      </c>
      <c r="F574" s="17">
        <f>IF(F186="후원(일시22건 또는 정기8건)또는 자원봉사(8명)",10,IF(F186="후원(일시13건 또는 정기5건)또는 자원봉사(7명)",8,IF(F186="후원(일시7건 또는 정기3건)또는 자원봉사(4명)",6,IF(F186="후원(일시4건 또는 정기2건)또는 자원봉사(2명)",4,IF(F186="후원(일시1건 또는 정기1건)또는 자원봉사(1명)",2,0)))))</f>
        <v>0</v>
      </c>
      <c r="G574" s="17">
        <f>IF(G186="게시",5,0)</f>
        <v>0</v>
      </c>
      <c r="H574" s="17">
        <f>IF(H186&gt;=6,20,IF(H186=5,15,IF(H186=4,10,IF(H186=3,5,0))))</f>
        <v>0</v>
      </c>
      <c r="I574" s="17">
        <f>IF(I186&gt;=30,20,IF(I186&gt;=22,15,IF(I186&gt;=15,10,IF(I186&gt;=8,5,0))))</f>
        <v>0</v>
      </c>
      <c r="J574" s="17">
        <f>IF(J186&gt;=500,10,IF(J186&gt;=300,8,IF(J186&gt;=200,6,IF(J186&gt;=100,4,IF(J186&gt;=1,2,IF(J186=0,0))))))</f>
        <v>0</v>
      </c>
      <c r="K574" s="17">
        <f>IF(K186&gt;=40,15,IF(K186&gt;=25,12,IF(K186&gt;=15,9,IF(K186&gt;=8,6,0))))</f>
        <v>0</v>
      </c>
      <c r="L574" s="17">
        <f>IF(L186="설치",5,0)</f>
        <v>0</v>
      </c>
      <c r="M574" s="17">
        <f>IF(M186="가능",5,0)</f>
        <v>0</v>
      </c>
      <c r="N574" s="17">
        <f>IF(N186="사용",5,0)</f>
        <v>0</v>
      </c>
      <c r="O574" s="17">
        <f>IF(O186&gt;=550,10,IF(O186&gt;=400,8,IF(O186&gt;=300,6,IF(O186&gt;=200,4,IF(O186&gt;=50,2,0)))))</f>
        <v>0</v>
      </c>
      <c r="P574" s="17">
        <f>IF(P186&gt;=5000,10,IF(P186&gt;=3000,8,IF(P186&gt;=2000,6,IF(P186&gt;=1000,4,IF(P186&gt;=500,2,0)))))</f>
        <v>0</v>
      </c>
      <c r="Q574" s="17">
        <f>IF(Q186&gt;=1000,10,IF(Q186&gt;=800,8,IF(Q186&gt;=600,6,IF(Q186&gt;=400,4,IF(Q186&gt;=200,2,0)))))</f>
        <v>0</v>
      </c>
      <c r="R574" s="17">
        <f>IF(R186&gt;=5000,5,IF(R186&gt;=3000,4,IF(R186&gt;=2000,3,IF(R186&gt;=1000,2,IF(R186&gt;=500,1,0)))))</f>
        <v>0</v>
      </c>
      <c r="S574" s="17">
        <f>IF(S186&gt;=4000,5,IF(S186&gt;=2500,4,IF(S186&gt;=1000,3,IF(S186&gt;=500,2,IF(S186&gt;=300,1,0)))))</f>
        <v>0</v>
      </c>
      <c r="T574" s="17">
        <f>IF(T186&gt;=15,15,IF(T186&gt;=12,12,IF(T186&gt;=9,9,IF(T186&gt;=6,6,IF(T186&gt;=1,3,0)))))</f>
        <v>0</v>
      </c>
      <c r="U574" s="17">
        <f>IF(U186&gt;=50,15,IF(U186&gt;=20,10,IF(U186&gt;=1,5,0)))</f>
        <v>0</v>
      </c>
      <c r="V574" s="17">
        <f>IF(V186&gt;=3,15,IF(V186&gt;=2,10,IF(V186&gt;=1,5,0)))</f>
        <v>0</v>
      </c>
      <c r="W574" s="17">
        <f>IF(W186&gt;=25,10,IF(W186&gt;=20,8,IF(W186&gt;=16,6,IF(W186&gt;=11,4,IF(W186&gt;=6,2,IF(W186&gt;=1,1,0))))))</f>
        <v>0</v>
      </c>
      <c r="X574" s="17">
        <f>IF(X186="구성",15,0)</f>
        <v>0</v>
      </c>
      <c r="Y574" s="17">
        <f>IF(Y186&gt;=4,10,IF(Y186=3,8,IF(Y186=2,6,IF(Y186=1,4,0))))</f>
        <v>0</v>
      </c>
      <c r="Z574" s="35">
        <f>Z186</f>
        <v>0</v>
      </c>
      <c r="AA574" s="35">
        <f>AA186</f>
        <v>0</v>
      </c>
      <c r="AB574" s="35">
        <f>AB186</f>
        <v>0</v>
      </c>
      <c r="AC574" s="35">
        <f>AC186</f>
        <v>0</v>
      </c>
      <c r="AD574" s="35">
        <f>AD186</f>
        <v>0</v>
      </c>
      <c r="AE574" s="18">
        <f t="shared" si="7"/>
        <v>0</v>
      </c>
    </row>
    <row r="575" spans="1:31" x14ac:dyDescent="0.3">
      <c r="A575" s="217">
        <f>A187</f>
        <v>182</v>
      </c>
      <c r="B575" s="16">
        <f>B187</f>
        <v>0</v>
      </c>
      <c r="C575" s="198">
        <f>C187</f>
        <v>0</v>
      </c>
      <c r="D575" s="16">
        <f>D187</f>
        <v>0</v>
      </c>
      <c r="E575" s="16">
        <f t="shared" si="5"/>
        <v>0</v>
      </c>
      <c r="F575" s="17">
        <f>IF(F187="후원(일시22건 또는 정기8건)또는 자원봉사(8명)",10,IF(F187="후원(일시13건 또는 정기5건)또는 자원봉사(7명)",8,IF(F187="후원(일시7건 또는 정기3건)또는 자원봉사(4명)",6,IF(F187="후원(일시4건 또는 정기2건)또는 자원봉사(2명)",4,IF(F187="후원(일시1건 또는 정기1건)또는 자원봉사(1명)",2,0)))))</f>
        <v>0</v>
      </c>
      <c r="G575" s="17">
        <f>IF(G187="게시",5,0)</f>
        <v>0</v>
      </c>
      <c r="H575" s="17">
        <f>IF(H187&gt;=6,20,IF(H187=5,15,IF(H187=4,10,IF(H187=3,5,0))))</f>
        <v>0</v>
      </c>
      <c r="I575" s="17">
        <f>IF(I187&gt;=30,20,IF(I187&gt;=22,15,IF(I187&gt;=15,10,IF(I187&gt;=8,5,0))))</f>
        <v>0</v>
      </c>
      <c r="J575" s="17">
        <f>IF(J187&gt;=500,10,IF(J187&gt;=300,8,IF(J187&gt;=200,6,IF(J187&gt;=100,4,IF(J187&gt;=1,2,IF(J187=0,0))))))</f>
        <v>0</v>
      </c>
      <c r="K575" s="17">
        <f>IF(K187&gt;=40,15,IF(K187&gt;=25,12,IF(K187&gt;=15,9,IF(K187&gt;=8,6,0))))</f>
        <v>0</v>
      </c>
      <c r="L575" s="17">
        <f>IF(L187="설치",5,0)</f>
        <v>0</v>
      </c>
      <c r="M575" s="17">
        <f>IF(M187="가능",5,0)</f>
        <v>0</v>
      </c>
      <c r="N575" s="17">
        <f>IF(N187="사용",5,0)</f>
        <v>0</v>
      </c>
      <c r="O575" s="17">
        <f>IF(O187&gt;=550,10,IF(O187&gt;=400,8,IF(O187&gt;=300,6,IF(O187&gt;=200,4,IF(O187&gt;=50,2,0)))))</f>
        <v>0</v>
      </c>
      <c r="P575" s="17">
        <f>IF(P187&gt;=5000,10,IF(P187&gt;=3000,8,IF(P187&gt;=2000,6,IF(P187&gt;=1000,4,IF(P187&gt;=500,2,0)))))</f>
        <v>0</v>
      </c>
      <c r="Q575" s="17">
        <f>IF(Q187&gt;=1000,10,IF(Q187&gt;=800,8,IF(Q187&gt;=600,6,IF(Q187&gt;=400,4,IF(Q187&gt;=200,2,0)))))</f>
        <v>0</v>
      </c>
      <c r="R575" s="17">
        <f>IF(R187&gt;=5000,5,IF(R187&gt;=3000,4,IF(R187&gt;=2000,3,IF(R187&gt;=1000,2,IF(R187&gt;=500,1,0)))))</f>
        <v>0</v>
      </c>
      <c r="S575" s="17">
        <f>IF(S187&gt;=4000,5,IF(S187&gt;=2500,4,IF(S187&gt;=1000,3,IF(S187&gt;=500,2,IF(S187&gt;=300,1,0)))))</f>
        <v>0</v>
      </c>
      <c r="T575" s="17">
        <f>IF(T187&gt;=15,15,IF(T187&gt;=12,12,IF(T187&gt;=9,9,IF(T187&gt;=6,6,IF(T187&gt;=1,3,0)))))</f>
        <v>0</v>
      </c>
      <c r="U575" s="17">
        <f>IF(U187&gt;=50,15,IF(U187&gt;=20,10,IF(U187&gt;=1,5,0)))</f>
        <v>0</v>
      </c>
      <c r="V575" s="17">
        <f>IF(V187&gt;=3,15,IF(V187&gt;=2,10,IF(V187&gt;=1,5,0)))</f>
        <v>0</v>
      </c>
      <c r="W575" s="17">
        <f>IF(W187&gt;=25,10,IF(W187&gt;=20,8,IF(W187&gt;=16,6,IF(W187&gt;=11,4,IF(W187&gt;=6,2,IF(W187&gt;=1,1,0))))))</f>
        <v>0</v>
      </c>
      <c r="X575" s="17">
        <f>IF(X187="구성",15,0)</f>
        <v>0</v>
      </c>
      <c r="Y575" s="17">
        <f>IF(Y187&gt;=4,10,IF(Y187=3,8,IF(Y187=2,6,IF(Y187=1,4,0))))</f>
        <v>0</v>
      </c>
      <c r="Z575" s="35">
        <f>Z187</f>
        <v>0</v>
      </c>
      <c r="AA575" s="35">
        <f>AA187</f>
        <v>0</v>
      </c>
      <c r="AB575" s="35">
        <f>AB187</f>
        <v>0</v>
      </c>
      <c r="AC575" s="35">
        <f>AC187</f>
        <v>0</v>
      </c>
      <c r="AD575" s="35">
        <f>AD187</f>
        <v>0</v>
      </c>
      <c r="AE575" s="18">
        <f t="shared" si="7"/>
        <v>0</v>
      </c>
    </row>
    <row r="576" spans="1:31" x14ac:dyDescent="0.3">
      <c r="A576" s="217">
        <f>A188</f>
        <v>183</v>
      </c>
      <c r="B576" s="16">
        <f>B188</f>
        <v>0</v>
      </c>
      <c r="C576" s="198">
        <f>C188</f>
        <v>0</v>
      </c>
      <c r="D576" s="16">
        <f>D188</f>
        <v>0</v>
      </c>
      <c r="E576" s="16">
        <f t="shared" si="5"/>
        <v>0</v>
      </c>
      <c r="F576" s="17">
        <f>IF(F188="후원(일시22건 또는 정기8건)또는 자원봉사(8명)",10,IF(F188="후원(일시13건 또는 정기5건)또는 자원봉사(7명)",8,IF(F188="후원(일시7건 또는 정기3건)또는 자원봉사(4명)",6,IF(F188="후원(일시4건 또는 정기2건)또는 자원봉사(2명)",4,IF(F188="후원(일시1건 또는 정기1건)또는 자원봉사(1명)",2,0)))))</f>
        <v>0</v>
      </c>
      <c r="G576" s="17">
        <f>IF(G188="게시",5,0)</f>
        <v>0</v>
      </c>
      <c r="H576" s="17">
        <f>IF(H188&gt;=6,20,IF(H188=5,15,IF(H188=4,10,IF(H188=3,5,0))))</f>
        <v>0</v>
      </c>
      <c r="I576" s="17">
        <f>IF(I188&gt;=30,20,IF(I188&gt;=22,15,IF(I188&gt;=15,10,IF(I188&gt;=8,5,0))))</f>
        <v>0</v>
      </c>
      <c r="J576" s="17">
        <f>IF(J188&gt;=500,10,IF(J188&gt;=300,8,IF(J188&gt;=200,6,IF(J188&gt;=100,4,IF(J188&gt;=1,2,IF(J188=0,0))))))</f>
        <v>0</v>
      </c>
      <c r="K576" s="17">
        <f>IF(K188&gt;=40,15,IF(K188&gt;=25,12,IF(K188&gt;=15,9,IF(K188&gt;=8,6,0))))</f>
        <v>0</v>
      </c>
      <c r="L576" s="17">
        <f>IF(L188="설치",5,0)</f>
        <v>0</v>
      </c>
      <c r="M576" s="17">
        <f>IF(M188="가능",5,0)</f>
        <v>0</v>
      </c>
      <c r="N576" s="17">
        <f>IF(N188="사용",5,0)</f>
        <v>0</v>
      </c>
      <c r="O576" s="17">
        <f>IF(O188&gt;=550,10,IF(O188&gt;=400,8,IF(O188&gt;=300,6,IF(O188&gt;=200,4,IF(O188&gt;=50,2,0)))))</f>
        <v>0</v>
      </c>
      <c r="P576" s="17">
        <f>IF(P188&gt;=5000,10,IF(P188&gt;=3000,8,IF(P188&gt;=2000,6,IF(P188&gt;=1000,4,IF(P188&gt;=500,2,0)))))</f>
        <v>0</v>
      </c>
      <c r="Q576" s="17">
        <f>IF(Q188&gt;=1000,10,IF(Q188&gt;=800,8,IF(Q188&gt;=600,6,IF(Q188&gt;=400,4,IF(Q188&gt;=200,2,0)))))</f>
        <v>0</v>
      </c>
      <c r="R576" s="17">
        <f>IF(R188&gt;=5000,5,IF(R188&gt;=3000,4,IF(R188&gt;=2000,3,IF(R188&gt;=1000,2,IF(R188&gt;=500,1,0)))))</f>
        <v>0</v>
      </c>
      <c r="S576" s="17">
        <f>IF(S188&gt;=4000,5,IF(S188&gt;=2500,4,IF(S188&gt;=1000,3,IF(S188&gt;=500,2,IF(S188&gt;=300,1,0)))))</f>
        <v>0</v>
      </c>
      <c r="T576" s="17">
        <f>IF(T188&gt;=15,15,IF(T188&gt;=12,12,IF(T188&gt;=9,9,IF(T188&gt;=6,6,IF(T188&gt;=1,3,0)))))</f>
        <v>0</v>
      </c>
      <c r="U576" s="17">
        <f>IF(U188&gt;=50,15,IF(U188&gt;=20,10,IF(U188&gt;=1,5,0)))</f>
        <v>0</v>
      </c>
      <c r="V576" s="17">
        <f>IF(V188&gt;=3,15,IF(V188&gt;=2,10,IF(V188&gt;=1,5,0)))</f>
        <v>0</v>
      </c>
      <c r="W576" s="17">
        <f>IF(W188&gt;=25,10,IF(W188&gt;=20,8,IF(W188&gt;=16,6,IF(W188&gt;=11,4,IF(W188&gt;=6,2,IF(W188&gt;=1,1,0))))))</f>
        <v>0</v>
      </c>
      <c r="X576" s="17">
        <f>IF(X188="구성",15,0)</f>
        <v>0</v>
      </c>
      <c r="Y576" s="17">
        <f>IF(Y188&gt;=4,10,IF(Y188=3,8,IF(Y188=2,6,IF(Y188=1,4,0))))</f>
        <v>0</v>
      </c>
      <c r="Z576" s="35">
        <f>Z188</f>
        <v>0</v>
      </c>
      <c r="AA576" s="35">
        <f>AA188</f>
        <v>0</v>
      </c>
      <c r="AB576" s="35">
        <f>AB188</f>
        <v>0</v>
      </c>
      <c r="AC576" s="35">
        <f>AC188</f>
        <v>0</v>
      </c>
      <c r="AD576" s="35">
        <f>AD188</f>
        <v>0</v>
      </c>
      <c r="AE576" s="18">
        <f t="shared" si="7"/>
        <v>0</v>
      </c>
    </row>
    <row r="577" spans="1:31" x14ac:dyDescent="0.3">
      <c r="A577" s="217">
        <f>A189</f>
        <v>184</v>
      </c>
      <c r="B577" s="16">
        <f>B189</f>
        <v>0</v>
      </c>
      <c r="C577" s="198">
        <f>C189</f>
        <v>0</v>
      </c>
      <c r="D577" s="16">
        <f>D189</f>
        <v>0</v>
      </c>
      <c r="E577" s="16">
        <f t="shared" si="5"/>
        <v>0</v>
      </c>
      <c r="F577" s="17">
        <f>IF(F189="후원(일시22건 또는 정기8건)또는 자원봉사(8명)",10,IF(F189="후원(일시13건 또는 정기5건)또는 자원봉사(7명)",8,IF(F189="후원(일시7건 또는 정기3건)또는 자원봉사(4명)",6,IF(F189="후원(일시4건 또는 정기2건)또는 자원봉사(2명)",4,IF(F189="후원(일시1건 또는 정기1건)또는 자원봉사(1명)",2,0)))))</f>
        <v>0</v>
      </c>
      <c r="G577" s="17">
        <f>IF(G189="게시",5,0)</f>
        <v>0</v>
      </c>
      <c r="H577" s="17">
        <f>IF(H189&gt;=6,20,IF(H189=5,15,IF(H189=4,10,IF(H189=3,5,0))))</f>
        <v>0</v>
      </c>
      <c r="I577" s="17">
        <f>IF(I189&gt;=30,20,IF(I189&gt;=22,15,IF(I189&gt;=15,10,IF(I189&gt;=8,5,0))))</f>
        <v>0</v>
      </c>
      <c r="J577" s="17">
        <f>IF(J189&gt;=500,10,IF(J189&gt;=300,8,IF(J189&gt;=200,6,IF(J189&gt;=100,4,IF(J189&gt;=1,2,IF(J189=0,0))))))</f>
        <v>0</v>
      </c>
      <c r="K577" s="17">
        <f>IF(K189&gt;=40,15,IF(K189&gt;=25,12,IF(K189&gt;=15,9,IF(K189&gt;=8,6,0))))</f>
        <v>0</v>
      </c>
      <c r="L577" s="17">
        <f>IF(L189="설치",5,0)</f>
        <v>0</v>
      </c>
      <c r="M577" s="17">
        <f>IF(M189="가능",5,0)</f>
        <v>0</v>
      </c>
      <c r="N577" s="17">
        <f>IF(N189="사용",5,0)</f>
        <v>0</v>
      </c>
      <c r="O577" s="17">
        <f>IF(O189&gt;=550,10,IF(O189&gt;=400,8,IF(O189&gt;=300,6,IF(O189&gt;=200,4,IF(O189&gt;=50,2,0)))))</f>
        <v>0</v>
      </c>
      <c r="P577" s="17">
        <f>IF(P189&gt;=5000,10,IF(P189&gt;=3000,8,IF(P189&gt;=2000,6,IF(P189&gt;=1000,4,IF(P189&gt;=500,2,0)))))</f>
        <v>0</v>
      </c>
      <c r="Q577" s="17">
        <f>IF(Q189&gt;=1000,10,IF(Q189&gt;=800,8,IF(Q189&gt;=600,6,IF(Q189&gt;=400,4,IF(Q189&gt;=200,2,0)))))</f>
        <v>0</v>
      </c>
      <c r="R577" s="17">
        <f>IF(R189&gt;=5000,5,IF(R189&gt;=3000,4,IF(R189&gt;=2000,3,IF(R189&gt;=1000,2,IF(R189&gt;=500,1,0)))))</f>
        <v>0</v>
      </c>
      <c r="S577" s="17">
        <f>IF(S189&gt;=4000,5,IF(S189&gt;=2500,4,IF(S189&gt;=1000,3,IF(S189&gt;=500,2,IF(S189&gt;=300,1,0)))))</f>
        <v>0</v>
      </c>
      <c r="T577" s="17">
        <f>IF(T189&gt;=15,15,IF(T189&gt;=12,12,IF(T189&gt;=9,9,IF(T189&gt;=6,6,IF(T189&gt;=1,3,0)))))</f>
        <v>0</v>
      </c>
      <c r="U577" s="17">
        <f>IF(U189&gt;=50,15,IF(U189&gt;=20,10,IF(U189&gt;=1,5,0)))</f>
        <v>0</v>
      </c>
      <c r="V577" s="17">
        <f>IF(V189&gt;=3,15,IF(V189&gt;=2,10,IF(V189&gt;=1,5,0)))</f>
        <v>0</v>
      </c>
      <c r="W577" s="17">
        <f>IF(W189&gt;=25,10,IF(W189&gt;=20,8,IF(W189&gt;=16,6,IF(W189&gt;=11,4,IF(W189&gt;=6,2,IF(W189&gt;=1,1,0))))))</f>
        <v>0</v>
      </c>
      <c r="X577" s="17">
        <f>IF(X189="구성",15,0)</f>
        <v>0</v>
      </c>
      <c r="Y577" s="17">
        <f>IF(Y189&gt;=4,10,IF(Y189=3,8,IF(Y189=2,6,IF(Y189=1,4,0))))</f>
        <v>0</v>
      </c>
      <c r="Z577" s="35">
        <f>Z189</f>
        <v>0</v>
      </c>
      <c r="AA577" s="35">
        <f>AA189</f>
        <v>0</v>
      </c>
      <c r="AB577" s="35">
        <f>AB189</f>
        <v>0</v>
      </c>
      <c r="AC577" s="35">
        <f>AC189</f>
        <v>0</v>
      </c>
      <c r="AD577" s="35">
        <f>AD189</f>
        <v>0</v>
      </c>
      <c r="AE577" s="18">
        <f t="shared" si="7"/>
        <v>0</v>
      </c>
    </row>
    <row r="578" spans="1:31" x14ac:dyDescent="0.3">
      <c r="A578" s="217">
        <f>A190</f>
        <v>185</v>
      </c>
      <c r="B578" s="16">
        <f>B190</f>
        <v>0</v>
      </c>
      <c r="C578" s="198">
        <f>C190</f>
        <v>0</v>
      </c>
      <c r="D578" s="16">
        <f>D190</f>
        <v>0</v>
      </c>
      <c r="E578" s="16">
        <f t="shared" si="5"/>
        <v>0</v>
      </c>
      <c r="F578" s="17">
        <f>IF(F190="후원(일시22건 또는 정기8건)또는 자원봉사(8명)",10,IF(F190="후원(일시13건 또는 정기5건)또는 자원봉사(7명)",8,IF(F190="후원(일시7건 또는 정기3건)또는 자원봉사(4명)",6,IF(F190="후원(일시4건 또는 정기2건)또는 자원봉사(2명)",4,IF(F190="후원(일시1건 또는 정기1건)또는 자원봉사(1명)",2,0)))))</f>
        <v>0</v>
      </c>
      <c r="G578" s="17">
        <f>IF(G190="게시",5,0)</f>
        <v>0</v>
      </c>
      <c r="H578" s="17">
        <f>IF(H190&gt;=6,20,IF(H190=5,15,IF(H190=4,10,IF(H190=3,5,0))))</f>
        <v>0</v>
      </c>
      <c r="I578" s="17">
        <f>IF(I190&gt;=30,20,IF(I190&gt;=22,15,IF(I190&gt;=15,10,IF(I190&gt;=8,5,0))))</f>
        <v>0</v>
      </c>
      <c r="J578" s="17">
        <f>IF(J190&gt;=500,10,IF(J190&gt;=300,8,IF(J190&gt;=200,6,IF(J190&gt;=100,4,IF(J190&gt;=1,2,IF(J190=0,0))))))</f>
        <v>0</v>
      </c>
      <c r="K578" s="17">
        <f>IF(K190&gt;=40,15,IF(K190&gt;=25,12,IF(K190&gt;=15,9,IF(K190&gt;=8,6,0))))</f>
        <v>0</v>
      </c>
      <c r="L578" s="17">
        <f>IF(L190="설치",5,0)</f>
        <v>0</v>
      </c>
      <c r="M578" s="17">
        <f>IF(M190="가능",5,0)</f>
        <v>0</v>
      </c>
      <c r="N578" s="17">
        <f>IF(N190="사용",5,0)</f>
        <v>0</v>
      </c>
      <c r="O578" s="17">
        <f>IF(O190&gt;=550,10,IF(O190&gt;=400,8,IF(O190&gt;=300,6,IF(O190&gt;=200,4,IF(O190&gt;=50,2,0)))))</f>
        <v>0</v>
      </c>
      <c r="P578" s="17">
        <f>IF(P190&gt;=5000,10,IF(P190&gt;=3000,8,IF(P190&gt;=2000,6,IF(P190&gt;=1000,4,IF(P190&gt;=500,2,0)))))</f>
        <v>0</v>
      </c>
      <c r="Q578" s="17">
        <f>IF(Q190&gt;=1000,10,IF(Q190&gt;=800,8,IF(Q190&gt;=600,6,IF(Q190&gt;=400,4,IF(Q190&gt;=200,2,0)))))</f>
        <v>0</v>
      </c>
      <c r="R578" s="17">
        <f>IF(R190&gt;=5000,5,IF(R190&gt;=3000,4,IF(R190&gt;=2000,3,IF(R190&gt;=1000,2,IF(R190&gt;=500,1,0)))))</f>
        <v>0</v>
      </c>
      <c r="S578" s="17">
        <f>IF(S190&gt;=4000,5,IF(S190&gt;=2500,4,IF(S190&gt;=1000,3,IF(S190&gt;=500,2,IF(S190&gt;=300,1,0)))))</f>
        <v>0</v>
      </c>
      <c r="T578" s="17">
        <f>IF(T190&gt;=15,15,IF(T190&gt;=12,12,IF(T190&gt;=9,9,IF(T190&gt;=6,6,IF(T190&gt;=1,3,0)))))</f>
        <v>0</v>
      </c>
      <c r="U578" s="17">
        <f>IF(U190&gt;=50,15,IF(U190&gt;=20,10,IF(U190&gt;=1,5,0)))</f>
        <v>0</v>
      </c>
      <c r="V578" s="17">
        <f>IF(V190&gt;=3,15,IF(V190&gt;=2,10,IF(V190&gt;=1,5,0)))</f>
        <v>0</v>
      </c>
      <c r="W578" s="17">
        <f>IF(W190&gt;=25,10,IF(W190&gt;=20,8,IF(W190&gt;=16,6,IF(W190&gt;=11,4,IF(W190&gt;=6,2,IF(W190&gt;=1,1,0))))))</f>
        <v>0</v>
      </c>
      <c r="X578" s="17">
        <f>IF(X190="구성",15,0)</f>
        <v>0</v>
      </c>
      <c r="Y578" s="17">
        <f>IF(Y190&gt;=4,10,IF(Y190=3,8,IF(Y190=2,6,IF(Y190=1,4,0))))</f>
        <v>0</v>
      </c>
      <c r="Z578" s="35">
        <f>Z190</f>
        <v>0</v>
      </c>
      <c r="AA578" s="35">
        <f>AA190</f>
        <v>0</v>
      </c>
      <c r="AB578" s="35">
        <f>AB190</f>
        <v>0</v>
      </c>
      <c r="AC578" s="35">
        <f>AC190</f>
        <v>0</v>
      </c>
      <c r="AD578" s="35">
        <f>AD190</f>
        <v>0</v>
      </c>
      <c r="AE578" s="18">
        <f t="shared" si="7"/>
        <v>0</v>
      </c>
    </row>
    <row r="579" spans="1:31" x14ac:dyDescent="0.3">
      <c r="A579" s="217">
        <f>A191</f>
        <v>186</v>
      </c>
      <c r="B579" s="16">
        <f>B191</f>
        <v>0</v>
      </c>
      <c r="C579" s="198">
        <f>C191</f>
        <v>0</v>
      </c>
      <c r="D579" s="16">
        <f>D191</f>
        <v>0</v>
      </c>
      <c r="E579" s="16">
        <f t="shared" si="5"/>
        <v>0</v>
      </c>
      <c r="F579" s="17">
        <f>IF(F191="후원(일시22건 또는 정기8건)또는 자원봉사(8명)",10,IF(F191="후원(일시13건 또는 정기5건)또는 자원봉사(7명)",8,IF(F191="후원(일시7건 또는 정기3건)또는 자원봉사(4명)",6,IF(F191="후원(일시4건 또는 정기2건)또는 자원봉사(2명)",4,IF(F191="후원(일시1건 또는 정기1건)또는 자원봉사(1명)",2,0)))))</f>
        <v>0</v>
      </c>
      <c r="G579" s="17">
        <f>IF(G191="게시",5,0)</f>
        <v>0</v>
      </c>
      <c r="H579" s="17">
        <f>IF(H191&gt;=6,20,IF(H191=5,15,IF(H191=4,10,IF(H191=3,5,0))))</f>
        <v>0</v>
      </c>
      <c r="I579" s="17">
        <f>IF(I191&gt;=30,20,IF(I191&gt;=22,15,IF(I191&gt;=15,10,IF(I191&gt;=8,5,0))))</f>
        <v>0</v>
      </c>
      <c r="J579" s="17">
        <f>IF(J191&gt;=500,10,IF(J191&gt;=300,8,IF(J191&gt;=200,6,IF(J191&gt;=100,4,IF(J191&gt;=1,2,IF(J191=0,0))))))</f>
        <v>0</v>
      </c>
      <c r="K579" s="17">
        <f>IF(K191&gt;=40,15,IF(K191&gt;=25,12,IF(K191&gt;=15,9,IF(K191&gt;=8,6,0))))</f>
        <v>0</v>
      </c>
      <c r="L579" s="17">
        <f>IF(L191="설치",5,0)</f>
        <v>0</v>
      </c>
      <c r="M579" s="17">
        <f>IF(M191="가능",5,0)</f>
        <v>0</v>
      </c>
      <c r="N579" s="17">
        <f>IF(N191="사용",5,0)</f>
        <v>0</v>
      </c>
      <c r="O579" s="17">
        <f>IF(O191&gt;=550,10,IF(O191&gt;=400,8,IF(O191&gt;=300,6,IF(O191&gt;=200,4,IF(O191&gt;=50,2,0)))))</f>
        <v>0</v>
      </c>
      <c r="P579" s="17">
        <f>IF(P191&gt;=5000,10,IF(P191&gt;=3000,8,IF(P191&gt;=2000,6,IF(P191&gt;=1000,4,IF(P191&gt;=500,2,0)))))</f>
        <v>0</v>
      </c>
      <c r="Q579" s="17">
        <f>IF(Q191&gt;=1000,10,IF(Q191&gt;=800,8,IF(Q191&gt;=600,6,IF(Q191&gt;=400,4,IF(Q191&gt;=200,2,0)))))</f>
        <v>0</v>
      </c>
      <c r="R579" s="17">
        <f>IF(R191&gt;=5000,5,IF(R191&gt;=3000,4,IF(R191&gt;=2000,3,IF(R191&gt;=1000,2,IF(R191&gt;=500,1,0)))))</f>
        <v>0</v>
      </c>
      <c r="S579" s="17">
        <f>IF(S191&gt;=4000,5,IF(S191&gt;=2500,4,IF(S191&gt;=1000,3,IF(S191&gt;=500,2,IF(S191&gt;=300,1,0)))))</f>
        <v>0</v>
      </c>
      <c r="T579" s="17">
        <f>IF(T191&gt;=15,15,IF(T191&gt;=12,12,IF(T191&gt;=9,9,IF(T191&gt;=6,6,IF(T191&gt;=1,3,0)))))</f>
        <v>0</v>
      </c>
      <c r="U579" s="17">
        <f>IF(U191&gt;=50,15,IF(U191&gt;=20,10,IF(U191&gt;=1,5,0)))</f>
        <v>0</v>
      </c>
      <c r="V579" s="17">
        <f>IF(V191&gt;=3,15,IF(V191&gt;=2,10,IF(V191&gt;=1,5,0)))</f>
        <v>0</v>
      </c>
      <c r="W579" s="17">
        <f>IF(W191&gt;=25,10,IF(W191&gt;=20,8,IF(W191&gt;=16,6,IF(W191&gt;=11,4,IF(W191&gt;=6,2,IF(W191&gt;=1,1,0))))))</f>
        <v>0</v>
      </c>
      <c r="X579" s="17">
        <f>IF(X191="구성",15,0)</f>
        <v>0</v>
      </c>
      <c r="Y579" s="17">
        <f>IF(Y191&gt;=4,10,IF(Y191=3,8,IF(Y191=2,6,IF(Y191=1,4,0))))</f>
        <v>0</v>
      </c>
      <c r="Z579" s="35">
        <f>Z191</f>
        <v>0</v>
      </c>
      <c r="AA579" s="35">
        <f>AA191</f>
        <v>0</v>
      </c>
      <c r="AB579" s="35">
        <f>AB191</f>
        <v>0</v>
      </c>
      <c r="AC579" s="35">
        <f>AC191</f>
        <v>0</v>
      </c>
      <c r="AD579" s="35">
        <f>AD191</f>
        <v>0</v>
      </c>
      <c r="AE579" s="18">
        <f t="shared" si="7"/>
        <v>0</v>
      </c>
    </row>
    <row r="580" spans="1:31" x14ac:dyDescent="0.3">
      <c r="A580" s="217">
        <f>A192</f>
        <v>187</v>
      </c>
      <c r="B580" s="16">
        <f>B192</f>
        <v>0</v>
      </c>
      <c r="C580" s="198">
        <f>C192</f>
        <v>0</v>
      </c>
      <c r="D580" s="16">
        <f>D192</f>
        <v>0</v>
      </c>
      <c r="E580" s="16">
        <f t="shared" si="5"/>
        <v>0</v>
      </c>
      <c r="F580" s="17">
        <f>IF(F192="후원(일시22건 또는 정기8건)또는 자원봉사(8명)",10,IF(F192="후원(일시13건 또는 정기5건)또는 자원봉사(7명)",8,IF(F192="후원(일시7건 또는 정기3건)또는 자원봉사(4명)",6,IF(F192="후원(일시4건 또는 정기2건)또는 자원봉사(2명)",4,IF(F192="후원(일시1건 또는 정기1건)또는 자원봉사(1명)",2,0)))))</f>
        <v>0</v>
      </c>
      <c r="G580" s="17">
        <f>IF(G192="게시",5,0)</f>
        <v>0</v>
      </c>
      <c r="H580" s="17">
        <f>IF(H192&gt;=6,20,IF(H192=5,15,IF(H192=4,10,IF(H192=3,5,0))))</f>
        <v>0</v>
      </c>
      <c r="I580" s="17">
        <f>IF(I192&gt;=30,20,IF(I192&gt;=22,15,IF(I192&gt;=15,10,IF(I192&gt;=8,5,0))))</f>
        <v>0</v>
      </c>
      <c r="J580" s="17">
        <f>IF(J192&gt;=500,10,IF(J192&gt;=300,8,IF(J192&gt;=200,6,IF(J192&gt;=100,4,IF(J192&gt;=1,2,IF(J192=0,0))))))</f>
        <v>0</v>
      </c>
      <c r="K580" s="17">
        <f>IF(K192&gt;=40,15,IF(K192&gt;=25,12,IF(K192&gt;=15,9,IF(K192&gt;=8,6,0))))</f>
        <v>0</v>
      </c>
      <c r="L580" s="17">
        <f>IF(L192="설치",5,0)</f>
        <v>0</v>
      </c>
      <c r="M580" s="17">
        <f>IF(M192="가능",5,0)</f>
        <v>0</v>
      </c>
      <c r="N580" s="17">
        <f>IF(N192="사용",5,0)</f>
        <v>0</v>
      </c>
      <c r="O580" s="17">
        <f>IF(O192&gt;=550,10,IF(O192&gt;=400,8,IF(O192&gt;=300,6,IF(O192&gt;=200,4,IF(O192&gt;=50,2,0)))))</f>
        <v>0</v>
      </c>
      <c r="P580" s="17">
        <f>IF(P192&gt;=5000,10,IF(P192&gt;=3000,8,IF(P192&gt;=2000,6,IF(P192&gt;=1000,4,IF(P192&gt;=500,2,0)))))</f>
        <v>0</v>
      </c>
      <c r="Q580" s="17">
        <f>IF(Q192&gt;=1000,10,IF(Q192&gt;=800,8,IF(Q192&gt;=600,6,IF(Q192&gt;=400,4,IF(Q192&gt;=200,2,0)))))</f>
        <v>0</v>
      </c>
      <c r="R580" s="17">
        <f>IF(R192&gt;=5000,5,IF(R192&gt;=3000,4,IF(R192&gt;=2000,3,IF(R192&gt;=1000,2,IF(R192&gt;=500,1,0)))))</f>
        <v>0</v>
      </c>
      <c r="S580" s="17">
        <f>IF(S192&gt;=4000,5,IF(S192&gt;=2500,4,IF(S192&gt;=1000,3,IF(S192&gt;=500,2,IF(S192&gt;=300,1,0)))))</f>
        <v>0</v>
      </c>
      <c r="T580" s="17">
        <f>IF(T192&gt;=15,15,IF(T192&gt;=12,12,IF(T192&gt;=9,9,IF(T192&gt;=6,6,IF(T192&gt;=1,3,0)))))</f>
        <v>0</v>
      </c>
      <c r="U580" s="17">
        <f>IF(U192&gt;=50,15,IF(U192&gt;=20,10,IF(U192&gt;=1,5,0)))</f>
        <v>0</v>
      </c>
      <c r="V580" s="17">
        <f>IF(V192&gt;=3,15,IF(V192&gt;=2,10,IF(V192&gt;=1,5,0)))</f>
        <v>0</v>
      </c>
      <c r="W580" s="17">
        <f>IF(W192&gt;=25,10,IF(W192&gt;=20,8,IF(W192&gt;=16,6,IF(W192&gt;=11,4,IF(W192&gt;=6,2,IF(W192&gt;=1,1,0))))))</f>
        <v>0</v>
      </c>
      <c r="X580" s="17">
        <f>IF(X192="구성",15,0)</f>
        <v>0</v>
      </c>
      <c r="Y580" s="17">
        <f>IF(Y192&gt;=4,10,IF(Y192=3,8,IF(Y192=2,6,IF(Y192=1,4,0))))</f>
        <v>0</v>
      </c>
      <c r="Z580" s="35">
        <f>Z192</f>
        <v>0</v>
      </c>
      <c r="AA580" s="35">
        <f>AA192</f>
        <v>0</v>
      </c>
      <c r="AB580" s="35">
        <f>AB192</f>
        <v>0</v>
      </c>
      <c r="AC580" s="35">
        <f>AC192</f>
        <v>0</v>
      </c>
      <c r="AD580" s="35">
        <f>AD192</f>
        <v>0</v>
      </c>
      <c r="AE580" s="18">
        <f t="shared" si="7"/>
        <v>0</v>
      </c>
    </row>
    <row r="581" spans="1:31" x14ac:dyDescent="0.3">
      <c r="A581" s="217">
        <f>A193</f>
        <v>188</v>
      </c>
      <c r="B581" s="16">
        <f>B193</f>
        <v>0</v>
      </c>
      <c r="C581" s="198">
        <f>C193</f>
        <v>0</v>
      </c>
      <c r="D581" s="16">
        <f>D193</f>
        <v>0</v>
      </c>
      <c r="E581" s="16">
        <f t="shared" si="5"/>
        <v>0</v>
      </c>
      <c r="F581" s="17">
        <f>IF(F193="후원(일시22건 또는 정기8건)또는 자원봉사(8명)",10,IF(F193="후원(일시13건 또는 정기5건)또는 자원봉사(7명)",8,IF(F193="후원(일시7건 또는 정기3건)또는 자원봉사(4명)",6,IF(F193="후원(일시4건 또는 정기2건)또는 자원봉사(2명)",4,IF(F193="후원(일시1건 또는 정기1건)또는 자원봉사(1명)",2,0)))))</f>
        <v>0</v>
      </c>
      <c r="G581" s="17">
        <f>IF(G193="게시",5,0)</f>
        <v>0</v>
      </c>
      <c r="H581" s="17">
        <f>IF(H193&gt;=6,20,IF(H193=5,15,IF(H193=4,10,IF(H193=3,5,0))))</f>
        <v>0</v>
      </c>
      <c r="I581" s="17">
        <f>IF(I193&gt;=30,20,IF(I193&gt;=22,15,IF(I193&gt;=15,10,IF(I193&gt;=8,5,0))))</f>
        <v>0</v>
      </c>
      <c r="J581" s="17">
        <f>IF(J193&gt;=500,10,IF(J193&gt;=300,8,IF(J193&gt;=200,6,IF(J193&gt;=100,4,IF(J193&gt;=1,2,IF(J193=0,0))))))</f>
        <v>0</v>
      </c>
      <c r="K581" s="17">
        <f>IF(K193&gt;=40,15,IF(K193&gt;=25,12,IF(K193&gt;=15,9,IF(K193&gt;=8,6,0))))</f>
        <v>0</v>
      </c>
      <c r="L581" s="17">
        <f>IF(L193="설치",5,0)</f>
        <v>0</v>
      </c>
      <c r="M581" s="17">
        <f>IF(M193="가능",5,0)</f>
        <v>0</v>
      </c>
      <c r="N581" s="17">
        <f>IF(N193="사용",5,0)</f>
        <v>0</v>
      </c>
      <c r="O581" s="17">
        <f>IF(O193&gt;=550,10,IF(O193&gt;=400,8,IF(O193&gt;=300,6,IF(O193&gt;=200,4,IF(O193&gt;=50,2,0)))))</f>
        <v>0</v>
      </c>
      <c r="P581" s="17">
        <f>IF(P193&gt;=5000,10,IF(P193&gt;=3000,8,IF(P193&gt;=2000,6,IF(P193&gt;=1000,4,IF(P193&gt;=500,2,0)))))</f>
        <v>0</v>
      </c>
      <c r="Q581" s="17">
        <f>IF(Q193&gt;=1000,10,IF(Q193&gt;=800,8,IF(Q193&gt;=600,6,IF(Q193&gt;=400,4,IF(Q193&gt;=200,2,0)))))</f>
        <v>0</v>
      </c>
      <c r="R581" s="17">
        <f>IF(R193&gt;=5000,5,IF(R193&gt;=3000,4,IF(R193&gt;=2000,3,IF(R193&gt;=1000,2,IF(R193&gt;=500,1,0)))))</f>
        <v>0</v>
      </c>
      <c r="S581" s="17">
        <f>IF(S193&gt;=4000,5,IF(S193&gt;=2500,4,IF(S193&gt;=1000,3,IF(S193&gt;=500,2,IF(S193&gt;=300,1,0)))))</f>
        <v>0</v>
      </c>
      <c r="T581" s="17">
        <f>IF(T193&gt;=15,15,IF(T193&gt;=12,12,IF(T193&gt;=9,9,IF(T193&gt;=6,6,IF(T193&gt;=1,3,0)))))</f>
        <v>0</v>
      </c>
      <c r="U581" s="17">
        <f>IF(U193&gt;=50,15,IF(U193&gt;=20,10,IF(U193&gt;=1,5,0)))</f>
        <v>0</v>
      </c>
      <c r="V581" s="17">
        <f>IF(V193&gt;=3,15,IF(V193&gt;=2,10,IF(V193&gt;=1,5,0)))</f>
        <v>0</v>
      </c>
      <c r="W581" s="17">
        <f>IF(W193&gt;=25,10,IF(W193&gt;=20,8,IF(W193&gt;=16,6,IF(W193&gt;=11,4,IF(W193&gt;=6,2,IF(W193&gt;=1,1,0))))))</f>
        <v>0</v>
      </c>
      <c r="X581" s="17">
        <f>IF(X193="구성",15,0)</f>
        <v>0</v>
      </c>
      <c r="Y581" s="17">
        <f>IF(Y193&gt;=4,10,IF(Y193=3,8,IF(Y193=2,6,IF(Y193=1,4,0))))</f>
        <v>0</v>
      </c>
      <c r="Z581" s="35">
        <f>Z193</f>
        <v>0</v>
      </c>
      <c r="AA581" s="35">
        <f>AA193</f>
        <v>0</v>
      </c>
      <c r="AB581" s="35">
        <f>AB193</f>
        <v>0</v>
      </c>
      <c r="AC581" s="35">
        <f>AC193</f>
        <v>0</v>
      </c>
      <c r="AD581" s="35">
        <f>AD193</f>
        <v>0</v>
      </c>
      <c r="AE581" s="18">
        <f t="shared" si="7"/>
        <v>0</v>
      </c>
    </row>
    <row r="582" spans="1:31" x14ac:dyDescent="0.3">
      <c r="A582" s="217">
        <f>A194</f>
        <v>189</v>
      </c>
      <c r="B582" s="16">
        <f>B194</f>
        <v>0</v>
      </c>
      <c r="C582" s="198">
        <f>C194</f>
        <v>0</v>
      </c>
      <c r="D582" s="16">
        <f>D194</f>
        <v>0</v>
      </c>
      <c r="E582" s="16">
        <f t="shared" si="5"/>
        <v>0</v>
      </c>
      <c r="F582" s="17">
        <f>IF(F194="후원(일시22건 또는 정기8건)또는 자원봉사(8명)",10,IF(F194="후원(일시13건 또는 정기5건)또는 자원봉사(7명)",8,IF(F194="후원(일시7건 또는 정기3건)또는 자원봉사(4명)",6,IF(F194="후원(일시4건 또는 정기2건)또는 자원봉사(2명)",4,IF(F194="후원(일시1건 또는 정기1건)또는 자원봉사(1명)",2,0)))))</f>
        <v>0</v>
      </c>
      <c r="G582" s="17">
        <f>IF(G194="게시",5,0)</f>
        <v>0</v>
      </c>
      <c r="H582" s="17">
        <f>IF(H194&gt;=6,20,IF(H194=5,15,IF(H194=4,10,IF(H194=3,5,0))))</f>
        <v>0</v>
      </c>
      <c r="I582" s="17">
        <f>IF(I194&gt;=30,20,IF(I194&gt;=22,15,IF(I194&gt;=15,10,IF(I194&gt;=8,5,0))))</f>
        <v>0</v>
      </c>
      <c r="J582" s="17">
        <f>IF(J194&gt;=500,10,IF(J194&gt;=300,8,IF(J194&gt;=200,6,IF(J194&gt;=100,4,IF(J194&gt;=1,2,IF(J194=0,0))))))</f>
        <v>0</v>
      </c>
      <c r="K582" s="17">
        <f>IF(K194&gt;=40,15,IF(K194&gt;=25,12,IF(K194&gt;=15,9,IF(K194&gt;=8,6,0))))</f>
        <v>0</v>
      </c>
      <c r="L582" s="17">
        <f>IF(L194="설치",5,0)</f>
        <v>0</v>
      </c>
      <c r="M582" s="17">
        <f>IF(M194="가능",5,0)</f>
        <v>0</v>
      </c>
      <c r="N582" s="17">
        <f>IF(N194="사용",5,0)</f>
        <v>0</v>
      </c>
      <c r="O582" s="17">
        <f>IF(O194&gt;=550,10,IF(O194&gt;=400,8,IF(O194&gt;=300,6,IF(O194&gt;=200,4,IF(O194&gt;=50,2,0)))))</f>
        <v>0</v>
      </c>
      <c r="P582" s="17">
        <f>IF(P194&gt;=5000,10,IF(P194&gt;=3000,8,IF(P194&gt;=2000,6,IF(P194&gt;=1000,4,IF(P194&gt;=500,2,0)))))</f>
        <v>0</v>
      </c>
      <c r="Q582" s="17">
        <f>IF(Q194&gt;=1000,10,IF(Q194&gt;=800,8,IF(Q194&gt;=600,6,IF(Q194&gt;=400,4,IF(Q194&gt;=200,2,0)))))</f>
        <v>0</v>
      </c>
      <c r="R582" s="17">
        <f>IF(R194&gt;=5000,5,IF(R194&gt;=3000,4,IF(R194&gt;=2000,3,IF(R194&gt;=1000,2,IF(R194&gt;=500,1,0)))))</f>
        <v>0</v>
      </c>
      <c r="S582" s="17">
        <f>IF(S194&gt;=4000,5,IF(S194&gt;=2500,4,IF(S194&gt;=1000,3,IF(S194&gt;=500,2,IF(S194&gt;=300,1,0)))))</f>
        <v>0</v>
      </c>
      <c r="T582" s="17">
        <f>IF(T194&gt;=15,15,IF(T194&gt;=12,12,IF(T194&gt;=9,9,IF(T194&gt;=6,6,IF(T194&gt;=1,3,0)))))</f>
        <v>0</v>
      </c>
      <c r="U582" s="17">
        <f>IF(U194&gt;=50,15,IF(U194&gt;=20,10,IF(U194&gt;=1,5,0)))</f>
        <v>0</v>
      </c>
      <c r="V582" s="17">
        <f>IF(V194&gt;=3,15,IF(V194&gt;=2,10,IF(V194&gt;=1,5,0)))</f>
        <v>0</v>
      </c>
      <c r="W582" s="17">
        <f>IF(W194&gt;=25,10,IF(W194&gt;=20,8,IF(W194&gt;=16,6,IF(W194&gt;=11,4,IF(W194&gt;=6,2,IF(W194&gt;=1,1,0))))))</f>
        <v>0</v>
      </c>
      <c r="X582" s="17">
        <f>IF(X194="구성",15,0)</f>
        <v>0</v>
      </c>
      <c r="Y582" s="17">
        <f>IF(Y194&gt;=4,10,IF(Y194=3,8,IF(Y194=2,6,IF(Y194=1,4,0))))</f>
        <v>0</v>
      </c>
      <c r="Z582" s="35">
        <f>Z194</f>
        <v>0</v>
      </c>
      <c r="AA582" s="35">
        <f>AA194</f>
        <v>0</v>
      </c>
      <c r="AB582" s="35">
        <f>AB194</f>
        <v>0</v>
      </c>
      <c r="AC582" s="35">
        <f>AC194</f>
        <v>0</v>
      </c>
      <c r="AD582" s="35">
        <f>AD194</f>
        <v>0</v>
      </c>
      <c r="AE582" s="18">
        <f t="shared" si="7"/>
        <v>0</v>
      </c>
    </row>
    <row r="583" spans="1:31" x14ac:dyDescent="0.3">
      <c r="A583" s="217">
        <f>A195</f>
        <v>190</v>
      </c>
      <c r="B583" s="16">
        <f>B195</f>
        <v>0</v>
      </c>
      <c r="C583" s="198">
        <f>C195</f>
        <v>0</v>
      </c>
      <c r="D583" s="16">
        <f>D195</f>
        <v>0</v>
      </c>
      <c r="E583" s="16">
        <f t="shared" si="5"/>
        <v>0</v>
      </c>
      <c r="F583" s="17">
        <f>IF(F195="후원(일시22건 또는 정기8건)또는 자원봉사(8명)",10,IF(F195="후원(일시13건 또는 정기5건)또는 자원봉사(7명)",8,IF(F195="후원(일시7건 또는 정기3건)또는 자원봉사(4명)",6,IF(F195="후원(일시4건 또는 정기2건)또는 자원봉사(2명)",4,IF(F195="후원(일시1건 또는 정기1건)또는 자원봉사(1명)",2,0)))))</f>
        <v>0</v>
      </c>
      <c r="G583" s="17">
        <f>IF(G195="게시",5,0)</f>
        <v>0</v>
      </c>
      <c r="H583" s="17">
        <f>IF(H195&gt;=6,20,IF(H195=5,15,IF(H195=4,10,IF(H195=3,5,0))))</f>
        <v>0</v>
      </c>
      <c r="I583" s="17">
        <f>IF(I195&gt;=30,20,IF(I195&gt;=22,15,IF(I195&gt;=15,10,IF(I195&gt;=8,5,0))))</f>
        <v>0</v>
      </c>
      <c r="J583" s="17">
        <f>IF(J195&gt;=500,10,IF(J195&gt;=300,8,IF(J195&gt;=200,6,IF(J195&gt;=100,4,IF(J195&gt;=1,2,IF(J195=0,0))))))</f>
        <v>0</v>
      </c>
      <c r="K583" s="17">
        <f>IF(K195&gt;=40,15,IF(K195&gt;=25,12,IF(K195&gt;=15,9,IF(K195&gt;=8,6,0))))</f>
        <v>0</v>
      </c>
      <c r="L583" s="17">
        <f>IF(L195="설치",5,0)</f>
        <v>0</v>
      </c>
      <c r="M583" s="17">
        <f>IF(M195="가능",5,0)</f>
        <v>0</v>
      </c>
      <c r="N583" s="17">
        <f>IF(N195="사용",5,0)</f>
        <v>0</v>
      </c>
      <c r="O583" s="17">
        <f>IF(O195&gt;=550,10,IF(O195&gt;=400,8,IF(O195&gt;=300,6,IF(O195&gt;=200,4,IF(O195&gt;=50,2,0)))))</f>
        <v>0</v>
      </c>
      <c r="P583" s="17">
        <f>IF(P195&gt;=5000,10,IF(P195&gt;=3000,8,IF(P195&gt;=2000,6,IF(P195&gt;=1000,4,IF(P195&gt;=500,2,0)))))</f>
        <v>0</v>
      </c>
      <c r="Q583" s="17">
        <f>IF(Q195&gt;=1000,10,IF(Q195&gt;=800,8,IF(Q195&gt;=600,6,IF(Q195&gt;=400,4,IF(Q195&gt;=200,2,0)))))</f>
        <v>0</v>
      </c>
      <c r="R583" s="17">
        <f>IF(R195&gt;=5000,5,IF(R195&gt;=3000,4,IF(R195&gt;=2000,3,IF(R195&gt;=1000,2,IF(R195&gt;=500,1,0)))))</f>
        <v>0</v>
      </c>
      <c r="S583" s="17">
        <f>IF(S195&gt;=4000,5,IF(S195&gt;=2500,4,IF(S195&gt;=1000,3,IF(S195&gt;=500,2,IF(S195&gt;=300,1,0)))))</f>
        <v>0</v>
      </c>
      <c r="T583" s="17">
        <f>IF(T195&gt;=15,15,IF(T195&gt;=12,12,IF(T195&gt;=9,9,IF(T195&gt;=6,6,IF(T195&gt;=1,3,0)))))</f>
        <v>0</v>
      </c>
      <c r="U583" s="17">
        <f>IF(U195&gt;=50,15,IF(U195&gt;=20,10,IF(U195&gt;=1,5,0)))</f>
        <v>0</v>
      </c>
      <c r="V583" s="17">
        <f>IF(V195&gt;=3,15,IF(V195&gt;=2,10,IF(V195&gt;=1,5,0)))</f>
        <v>0</v>
      </c>
      <c r="W583" s="17">
        <f>IF(W195&gt;=25,10,IF(W195&gt;=20,8,IF(W195&gt;=16,6,IF(W195&gt;=11,4,IF(W195&gt;=6,2,IF(W195&gt;=1,1,0))))))</f>
        <v>0</v>
      </c>
      <c r="X583" s="17">
        <f>IF(X195="구성",15,0)</f>
        <v>0</v>
      </c>
      <c r="Y583" s="17">
        <f>IF(Y195&gt;=4,10,IF(Y195=3,8,IF(Y195=2,6,IF(Y195=1,4,0))))</f>
        <v>0</v>
      </c>
      <c r="Z583" s="35">
        <f>Z195</f>
        <v>0</v>
      </c>
      <c r="AA583" s="35">
        <f>AA195</f>
        <v>0</v>
      </c>
      <c r="AB583" s="35">
        <f>AB195</f>
        <v>0</v>
      </c>
      <c r="AC583" s="35">
        <f>AC195</f>
        <v>0</v>
      </c>
      <c r="AD583" s="35">
        <f>AD195</f>
        <v>0</v>
      </c>
      <c r="AE583" s="18">
        <f t="shared" si="7"/>
        <v>0</v>
      </c>
    </row>
    <row r="584" spans="1:31" x14ac:dyDescent="0.3">
      <c r="A584" s="217">
        <f>A196</f>
        <v>191</v>
      </c>
      <c r="B584" s="16">
        <f>B196</f>
        <v>0</v>
      </c>
      <c r="C584" s="198">
        <f>C196</f>
        <v>0</v>
      </c>
      <c r="D584" s="16">
        <f>D196</f>
        <v>0</v>
      </c>
      <c r="E584" s="16">
        <f t="shared" si="5"/>
        <v>0</v>
      </c>
      <c r="F584" s="17">
        <f>IF(F196="후원(일시22건 또는 정기8건)또는 자원봉사(8명)",10,IF(F196="후원(일시13건 또는 정기5건)또는 자원봉사(7명)",8,IF(F196="후원(일시7건 또는 정기3건)또는 자원봉사(4명)",6,IF(F196="후원(일시4건 또는 정기2건)또는 자원봉사(2명)",4,IF(F196="후원(일시1건 또는 정기1건)또는 자원봉사(1명)",2,0)))))</f>
        <v>0</v>
      </c>
      <c r="G584" s="17">
        <f>IF(G196="게시",5,0)</f>
        <v>0</v>
      </c>
      <c r="H584" s="17">
        <f>IF(H196&gt;=6,20,IF(H196=5,15,IF(H196=4,10,IF(H196=3,5,0))))</f>
        <v>0</v>
      </c>
      <c r="I584" s="17">
        <f>IF(I196&gt;=30,20,IF(I196&gt;=22,15,IF(I196&gt;=15,10,IF(I196&gt;=8,5,0))))</f>
        <v>0</v>
      </c>
      <c r="J584" s="17">
        <f>IF(J196&gt;=500,10,IF(J196&gt;=300,8,IF(J196&gt;=200,6,IF(J196&gt;=100,4,IF(J196&gt;=1,2,IF(J196=0,0))))))</f>
        <v>0</v>
      </c>
      <c r="K584" s="17">
        <f>IF(K196&gt;=40,15,IF(K196&gt;=25,12,IF(K196&gt;=15,9,IF(K196&gt;=8,6,0))))</f>
        <v>0</v>
      </c>
      <c r="L584" s="17">
        <f>IF(L196="설치",5,0)</f>
        <v>0</v>
      </c>
      <c r="M584" s="17">
        <f>IF(M196="가능",5,0)</f>
        <v>0</v>
      </c>
      <c r="N584" s="17">
        <f>IF(N196="사용",5,0)</f>
        <v>0</v>
      </c>
      <c r="O584" s="17">
        <f>IF(O196&gt;=550,10,IF(O196&gt;=400,8,IF(O196&gt;=300,6,IF(O196&gt;=200,4,IF(O196&gt;=50,2,0)))))</f>
        <v>0</v>
      </c>
      <c r="P584" s="17">
        <f>IF(P196&gt;=5000,10,IF(P196&gt;=3000,8,IF(P196&gt;=2000,6,IF(P196&gt;=1000,4,IF(P196&gt;=500,2,0)))))</f>
        <v>0</v>
      </c>
      <c r="Q584" s="17">
        <f>IF(Q196&gt;=1000,10,IF(Q196&gt;=800,8,IF(Q196&gt;=600,6,IF(Q196&gt;=400,4,IF(Q196&gt;=200,2,0)))))</f>
        <v>0</v>
      </c>
      <c r="R584" s="17">
        <f>IF(R196&gt;=5000,5,IF(R196&gt;=3000,4,IF(R196&gt;=2000,3,IF(R196&gt;=1000,2,IF(R196&gt;=500,1,0)))))</f>
        <v>0</v>
      </c>
      <c r="S584" s="17">
        <f>IF(S196&gt;=4000,5,IF(S196&gt;=2500,4,IF(S196&gt;=1000,3,IF(S196&gt;=500,2,IF(S196&gt;=300,1,0)))))</f>
        <v>0</v>
      </c>
      <c r="T584" s="17">
        <f>IF(T196&gt;=15,15,IF(T196&gt;=12,12,IF(T196&gt;=9,9,IF(T196&gt;=6,6,IF(T196&gt;=1,3,0)))))</f>
        <v>0</v>
      </c>
      <c r="U584" s="17">
        <f>IF(U196&gt;=50,15,IF(U196&gt;=20,10,IF(U196&gt;=1,5,0)))</f>
        <v>0</v>
      </c>
      <c r="V584" s="17">
        <f>IF(V196&gt;=3,15,IF(V196&gt;=2,10,IF(V196&gt;=1,5,0)))</f>
        <v>0</v>
      </c>
      <c r="W584" s="17">
        <f>IF(W196&gt;=25,10,IF(W196&gt;=20,8,IF(W196&gt;=16,6,IF(W196&gt;=11,4,IF(W196&gt;=6,2,IF(W196&gt;=1,1,0))))))</f>
        <v>0</v>
      </c>
      <c r="X584" s="17">
        <f>IF(X196="구성",15,0)</f>
        <v>0</v>
      </c>
      <c r="Y584" s="17">
        <f>IF(Y196&gt;=4,10,IF(Y196=3,8,IF(Y196=2,6,IF(Y196=1,4,0))))</f>
        <v>0</v>
      </c>
      <c r="Z584" s="35">
        <f>Z196</f>
        <v>0</v>
      </c>
      <c r="AA584" s="35">
        <f>AA196</f>
        <v>0</v>
      </c>
      <c r="AB584" s="35">
        <f>AB196</f>
        <v>0</v>
      </c>
      <c r="AC584" s="35">
        <f>AC196</f>
        <v>0</v>
      </c>
      <c r="AD584" s="35">
        <f>AD196</f>
        <v>0</v>
      </c>
      <c r="AE584" s="18">
        <f t="shared" si="7"/>
        <v>0</v>
      </c>
    </row>
    <row r="585" spans="1:31" x14ac:dyDescent="0.3">
      <c r="A585" s="217">
        <f>A197</f>
        <v>192</v>
      </c>
      <c r="B585" s="16">
        <f>B197</f>
        <v>0</v>
      </c>
      <c r="C585" s="198">
        <f>C197</f>
        <v>0</v>
      </c>
      <c r="D585" s="16">
        <f>D197</f>
        <v>0</v>
      </c>
      <c r="E585" s="16">
        <f t="shared" si="5"/>
        <v>0</v>
      </c>
      <c r="F585" s="17">
        <f>IF(F197="후원(일시22건 또는 정기8건)또는 자원봉사(8명)",10,IF(F197="후원(일시13건 또는 정기5건)또는 자원봉사(7명)",8,IF(F197="후원(일시7건 또는 정기3건)또는 자원봉사(4명)",6,IF(F197="후원(일시4건 또는 정기2건)또는 자원봉사(2명)",4,IF(F197="후원(일시1건 또는 정기1건)또는 자원봉사(1명)",2,0)))))</f>
        <v>0</v>
      </c>
      <c r="G585" s="17">
        <f>IF(G197="게시",5,0)</f>
        <v>0</v>
      </c>
      <c r="H585" s="17">
        <f>IF(H197&gt;=6,20,IF(H197=5,15,IF(H197=4,10,IF(H197=3,5,0))))</f>
        <v>0</v>
      </c>
      <c r="I585" s="17">
        <f>IF(I197&gt;=30,20,IF(I197&gt;=22,15,IF(I197&gt;=15,10,IF(I197&gt;=8,5,0))))</f>
        <v>0</v>
      </c>
      <c r="J585" s="17">
        <f>IF(J197&gt;=500,10,IF(J197&gt;=300,8,IF(J197&gt;=200,6,IF(J197&gt;=100,4,IF(J197&gt;=1,2,IF(J197=0,0))))))</f>
        <v>0</v>
      </c>
      <c r="K585" s="17">
        <f>IF(K197&gt;=40,15,IF(K197&gt;=25,12,IF(K197&gt;=15,9,IF(K197&gt;=8,6,0))))</f>
        <v>0</v>
      </c>
      <c r="L585" s="17">
        <f>IF(L197="설치",5,0)</f>
        <v>0</v>
      </c>
      <c r="M585" s="17">
        <f>IF(M197="가능",5,0)</f>
        <v>0</v>
      </c>
      <c r="N585" s="17">
        <f>IF(N197="사용",5,0)</f>
        <v>0</v>
      </c>
      <c r="O585" s="17">
        <f>IF(O197&gt;=550,10,IF(O197&gt;=400,8,IF(O197&gt;=300,6,IF(O197&gt;=200,4,IF(O197&gt;=50,2,0)))))</f>
        <v>0</v>
      </c>
      <c r="P585" s="17">
        <f>IF(P197&gt;=5000,10,IF(P197&gt;=3000,8,IF(P197&gt;=2000,6,IF(P197&gt;=1000,4,IF(P197&gt;=500,2,0)))))</f>
        <v>0</v>
      </c>
      <c r="Q585" s="17">
        <f>IF(Q197&gt;=1000,10,IF(Q197&gt;=800,8,IF(Q197&gt;=600,6,IF(Q197&gt;=400,4,IF(Q197&gt;=200,2,0)))))</f>
        <v>0</v>
      </c>
      <c r="R585" s="17">
        <f>IF(R197&gt;=5000,5,IF(R197&gt;=3000,4,IF(R197&gt;=2000,3,IF(R197&gt;=1000,2,IF(R197&gt;=500,1,0)))))</f>
        <v>0</v>
      </c>
      <c r="S585" s="17">
        <f>IF(S197&gt;=4000,5,IF(S197&gt;=2500,4,IF(S197&gt;=1000,3,IF(S197&gt;=500,2,IF(S197&gt;=300,1,0)))))</f>
        <v>0</v>
      </c>
      <c r="T585" s="17">
        <f>IF(T197&gt;=15,15,IF(T197&gt;=12,12,IF(T197&gt;=9,9,IF(T197&gt;=6,6,IF(T197&gt;=1,3,0)))))</f>
        <v>0</v>
      </c>
      <c r="U585" s="17">
        <f>IF(U197&gt;=50,15,IF(U197&gt;=20,10,IF(U197&gt;=1,5,0)))</f>
        <v>0</v>
      </c>
      <c r="V585" s="17">
        <f>IF(V197&gt;=3,15,IF(V197&gt;=2,10,IF(V197&gt;=1,5,0)))</f>
        <v>0</v>
      </c>
      <c r="W585" s="17">
        <f>IF(W197&gt;=25,10,IF(W197&gt;=20,8,IF(W197&gt;=16,6,IF(W197&gt;=11,4,IF(W197&gt;=6,2,IF(W197&gt;=1,1,0))))))</f>
        <v>0</v>
      </c>
      <c r="X585" s="17">
        <f>IF(X197="구성",15,0)</f>
        <v>0</v>
      </c>
      <c r="Y585" s="17">
        <f>IF(Y197&gt;=4,10,IF(Y197=3,8,IF(Y197=2,6,IF(Y197=1,4,0))))</f>
        <v>0</v>
      </c>
      <c r="Z585" s="35">
        <f>Z197</f>
        <v>0</v>
      </c>
      <c r="AA585" s="35">
        <f>AA197</f>
        <v>0</v>
      </c>
      <c r="AB585" s="35">
        <f>AB197</f>
        <v>0</v>
      </c>
      <c r="AC585" s="35">
        <f>AC197</f>
        <v>0</v>
      </c>
      <c r="AD585" s="35">
        <f>AD197</f>
        <v>0</v>
      </c>
      <c r="AE585" s="18">
        <f t="shared" si="7"/>
        <v>0</v>
      </c>
    </row>
    <row r="586" spans="1:31" x14ac:dyDescent="0.3">
      <c r="A586" s="217">
        <f>A198</f>
        <v>193</v>
      </c>
      <c r="B586" s="16">
        <f>B198</f>
        <v>0</v>
      </c>
      <c r="C586" s="198">
        <f>C198</f>
        <v>0</v>
      </c>
      <c r="D586" s="16">
        <f>D198</f>
        <v>0</v>
      </c>
      <c r="E586" s="16">
        <f t="shared" si="5"/>
        <v>0</v>
      </c>
      <c r="F586" s="17">
        <f>IF(F198="후원(일시22건 또는 정기8건)또는 자원봉사(8명)",10,IF(F198="후원(일시13건 또는 정기5건)또는 자원봉사(7명)",8,IF(F198="후원(일시7건 또는 정기3건)또는 자원봉사(4명)",6,IF(F198="후원(일시4건 또는 정기2건)또는 자원봉사(2명)",4,IF(F198="후원(일시1건 또는 정기1건)또는 자원봉사(1명)",2,0)))))</f>
        <v>0</v>
      </c>
      <c r="G586" s="17">
        <f>IF(G198="게시",5,0)</f>
        <v>0</v>
      </c>
      <c r="H586" s="17">
        <f>IF(H198&gt;=6,20,IF(H198=5,15,IF(H198=4,10,IF(H198=3,5,0))))</f>
        <v>0</v>
      </c>
      <c r="I586" s="17">
        <f>IF(I198&gt;=30,20,IF(I198&gt;=22,15,IF(I198&gt;=15,10,IF(I198&gt;=8,5,0))))</f>
        <v>0</v>
      </c>
      <c r="J586" s="17">
        <f>IF(J198&gt;=500,10,IF(J198&gt;=300,8,IF(J198&gt;=200,6,IF(J198&gt;=100,4,IF(J198&gt;=1,2,IF(J198=0,0))))))</f>
        <v>0</v>
      </c>
      <c r="K586" s="17">
        <f>IF(K198&gt;=40,15,IF(K198&gt;=25,12,IF(K198&gt;=15,9,IF(K198&gt;=8,6,0))))</f>
        <v>0</v>
      </c>
      <c r="L586" s="17">
        <f>IF(L198="설치",5,0)</f>
        <v>0</v>
      </c>
      <c r="M586" s="17">
        <f>IF(M198="가능",5,0)</f>
        <v>0</v>
      </c>
      <c r="N586" s="17">
        <f>IF(N198="사용",5,0)</f>
        <v>0</v>
      </c>
      <c r="O586" s="17">
        <f>IF(O198&gt;=550,10,IF(O198&gt;=400,8,IF(O198&gt;=300,6,IF(O198&gt;=200,4,IF(O198&gt;=50,2,0)))))</f>
        <v>0</v>
      </c>
      <c r="P586" s="17">
        <f>IF(P198&gt;=5000,10,IF(P198&gt;=3000,8,IF(P198&gt;=2000,6,IF(P198&gt;=1000,4,IF(P198&gt;=500,2,0)))))</f>
        <v>0</v>
      </c>
      <c r="Q586" s="17">
        <f>IF(Q198&gt;=1000,10,IF(Q198&gt;=800,8,IF(Q198&gt;=600,6,IF(Q198&gt;=400,4,IF(Q198&gt;=200,2,0)))))</f>
        <v>0</v>
      </c>
      <c r="R586" s="17">
        <f>IF(R198&gt;=5000,5,IF(R198&gt;=3000,4,IF(R198&gt;=2000,3,IF(R198&gt;=1000,2,IF(R198&gt;=500,1,0)))))</f>
        <v>0</v>
      </c>
      <c r="S586" s="17">
        <f>IF(S198&gt;=4000,5,IF(S198&gt;=2500,4,IF(S198&gt;=1000,3,IF(S198&gt;=500,2,IF(S198&gt;=300,1,0)))))</f>
        <v>0</v>
      </c>
      <c r="T586" s="17">
        <f>IF(T198&gt;=15,15,IF(T198&gt;=12,12,IF(T198&gt;=9,9,IF(T198&gt;=6,6,IF(T198&gt;=1,3,0)))))</f>
        <v>0</v>
      </c>
      <c r="U586" s="17">
        <f>IF(U198&gt;=50,15,IF(U198&gt;=20,10,IF(U198&gt;=1,5,0)))</f>
        <v>0</v>
      </c>
      <c r="V586" s="17">
        <f>IF(V198&gt;=3,15,IF(V198&gt;=2,10,IF(V198&gt;=1,5,0)))</f>
        <v>0</v>
      </c>
      <c r="W586" s="17">
        <f>IF(W198&gt;=25,10,IF(W198&gt;=20,8,IF(W198&gt;=16,6,IF(W198&gt;=11,4,IF(W198&gt;=6,2,IF(W198&gt;=1,1,0))))))</f>
        <v>0</v>
      </c>
      <c r="X586" s="17">
        <f>IF(X198="구성",15,0)</f>
        <v>0</v>
      </c>
      <c r="Y586" s="17">
        <f>IF(Y198&gt;=4,10,IF(Y198=3,8,IF(Y198=2,6,IF(Y198=1,4,0))))</f>
        <v>0</v>
      </c>
      <c r="Z586" s="35">
        <f>Z198</f>
        <v>0</v>
      </c>
      <c r="AA586" s="35">
        <f>AA198</f>
        <v>0</v>
      </c>
      <c r="AB586" s="35">
        <f>AB198</f>
        <v>0</v>
      </c>
      <c r="AC586" s="35">
        <f>AC198</f>
        <v>0</v>
      </c>
      <c r="AD586" s="35">
        <f>AD198</f>
        <v>0</v>
      </c>
      <c r="AE586" s="18">
        <f t="shared" si="7"/>
        <v>0</v>
      </c>
    </row>
    <row r="587" spans="1:31" x14ac:dyDescent="0.3">
      <c r="A587" s="217">
        <f>A199</f>
        <v>194</v>
      </c>
      <c r="B587" s="16">
        <f>B199</f>
        <v>0</v>
      </c>
      <c r="C587" s="198">
        <f>C199</f>
        <v>0</v>
      </c>
      <c r="D587" s="16">
        <f>D199</f>
        <v>0</v>
      </c>
      <c r="E587" s="16">
        <f t="shared" ref="E587:E650" si="8">E199</f>
        <v>0</v>
      </c>
      <c r="F587" s="17">
        <f>IF(F199="후원(일시22건 또는 정기8건)또는 자원봉사(8명)",10,IF(F199="후원(일시13건 또는 정기5건)또는 자원봉사(7명)",8,IF(F199="후원(일시7건 또는 정기3건)또는 자원봉사(4명)",6,IF(F199="후원(일시4건 또는 정기2건)또는 자원봉사(2명)",4,IF(F199="후원(일시1건 또는 정기1건)또는 자원봉사(1명)",2,0)))))</f>
        <v>0</v>
      </c>
      <c r="G587" s="17">
        <f>IF(G199="게시",5,0)</f>
        <v>0</v>
      </c>
      <c r="H587" s="17">
        <f>IF(H199&gt;=6,20,IF(H199=5,15,IF(H199=4,10,IF(H199=3,5,0))))</f>
        <v>0</v>
      </c>
      <c r="I587" s="17">
        <f>IF(I199&gt;=30,20,IF(I199&gt;=22,15,IF(I199&gt;=15,10,IF(I199&gt;=8,5,0))))</f>
        <v>0</v>
      </c>
      <c r="J587" s="17">
        <f>IF(J199&gt;=500,10,IF(J199&gt;=300,8,IF(J199&gt;=200,6,IF(J199&gt;=100,4,IF(J199&gt;=1,2,IF(J199=0,0))))))</f>
        <v>0</v>
      </c>
      <c r="K587" s="17">
        <f>IF(K199&gt;=40,15,IF(K199&gt;=25,12,IF(K199&gt;=15,9,IF(K199&gt;=8,6,0))))</f>
        <v>0</v>
      </c>
      <c r="L587" s="17">
        <f>IF(L199="설치",5,0)</f>
        <v>0</v>
      </c>
      <c r="M587" s="17">
        <f>IF(M199="가능",5,0)</f>
        <v>0</v>
      </c>
      <c r="N587" s="17">
        <f>IF(N199="사용",5,0)</f>
        <v>0</v>
      </c>
      <c r="O587" s="17">
        <f>IF(O199&gt;=550,10,IF(O199&gt;=400,8,IF(O199&gt;=300,6,IF(O199&gt;=200,4,IF(O199&gt;=50,2,0)))))</f>
        <v>0</v>
      </c>
      <c r="P587" s="17">
        <f>IF(P199&gt;=5000,10,IF(P199&gt;=3000,8,IF(P199&gt;=2000,6,IF(P199&gt;=1000,4,IF(P199&gt;=500,2,0)))))</f>
        <v>0</v>
      </c>
      <c r="Q587" s="17">
        <f>IF(Q199&gt;=1000,10,IF(Q199&gt;=800,8,IF(Q199&gt;=600,6,IF(Q199&gt;=400,4,IF(Q199&gt;=200,2,0)))))</f>
        <v>0</v>
      </c>
      <c r="R587" s="17">
        <f>IF(R199&gt;=5000,5,IF(R199&gt;=3000,4,IF(R199&gt;=2000,3,IF(R199&gt;=1000,2,IF(R199&gt;=500,1,0)))))</f>
        <v>0</v>
      </c>
      <c r="S587" s="17">
        <f>IF(S199&gt;=4000,5,IF(S199&gt;=2500,4,IF(S199&gt;=1000,3,IF(S199&gt;=500,2,IF(S199&gt;=300,1,0)))))</f>
        <v>0</v>
      </c>
      <c r="T587" s="17">
        <f>IF(T199&gt;=15,15,IF(T199&gt;=12,12,IF(T199&gt;=9,9,IF(T199&gt;=6,6,IF(T199&gt;=1,3,0)))))</f>
        <v>0</v>
      </c>
      <c r="U587" s="17">
        <f>IF(U199&gt;=50,15,IF(U199&gt;=20,10,IF(U199&gt;=1,5,0)))</f>
        <v>0</v>
      </c>
      <c r="V587" s="17">
        <f>IF(V199&gt;=3,15,IF(V199&gt;=2,10,IF(V199&gt;=1,5,0)))</f>
        <v>0</v>
      </c>
      <c r="W587" s="17">
        <f>IF(W199&gt;=25,10,IF(W199&gt;=20,8,IF(W199&gt;=16,6,IF(W199&gt;=11,4,IF(W199&gt;=6,2,IF(W199&gt;=1,1,0))))))</f>
        <v>0</v>
      </c>
      <c r="X587" s="17">
        <f>IF(X199="구성",15,0)</f>
        <v>0</v>
      </c>
      <c r="Y587" s="17">
        <f>IF(Y199&gt;=4,10,IF(Y199=3,8,IF(Y199=2,6,IF(Y199=1,4,0))))</f>
        <v>0</v>
      </c>
      <c r="Z587" s="35">
        <f>Z199</f>
        <v>0</v>
      </c>
      <c r="AA587" s="35">
        <f>AA199</f>
        <v>0</v>
      </c>
      <c r="AB587" s="35">
        <f>AB199</f>
        <v>0</v>
      </c>
      <c r="AC587" s="35">
        <f>AC199</f>
        <v>0</v>
      </c>
      <c r="AD587" s="35">
        <f>AD199</f>
        <v>0</v>
      </c>
      <c r="AE587" s="18">
        <f t="shared" si="7"/>
        <v>0</v>
      </c>
    </row>
    <row r="588" spans="1:31" x14ac:dyDescent="0.3">
      <c r="A588" s="217">
        <f>A200</f>
        <v>195</v>
      </c>
      <c r="B588" s="16">
        <f>B200</f>
        <v>0</v>
      </c>
      <c r="C588" s="198">
        <f>C200</f>
        <v>0</v>
      </c>
      <c r="D588" s="16">
        <f>D200</f>
        <v>0</v>
      </c>
      <c r="E588" s="16">
        <f t="shared" si="8"/>
        <v>0</v>
      </c>
      <c r="F588" s="17">
        <f>IF(F200="후원(일시22건 또는 정기8건)또는 자원봉사(8명)",10,IF(F200="후원(일시13건 또는 정기5건)또는 자원봉사(7명)",8,IF(F200="후원(일시7건 또는 정기3건)또는 자원봉사(4명)",6,IF(F200="후원(일시4건 또는 정기2건)또는 자원봉사(2명)",4,IF(F200="후원(일시1건 또는 정기1건)또는 자원봉사(1명)",2,0)))))</f>
        <v>0</v>
      </c>
      <c r="G588" s="17">
        <f>IF(G200="게시",5,0)</f>
        <v>0</v>
      </c>
      <c r="H588" s="17">
        <f>IF(H200&gt;=6,20,IF(H200=5,15,IF(H200=4,10,IF(H200=3,5,0))))</f>
        <v>0</v>
      </c>
      <c r="I588" s="17">
        <f>IF(I200&gt;=30,20,IF(I200&gt;=22,15,IF(I200&gt;=15,10,IF(I200&gt;=8,5,0))))</f>
        <v>0</v>
      </c>
      <c r="J588" s="17">
        <f>IF(J200&gt;=500,10,IF(J200&gt;=300,8,IF(J200&gt;=200,6,IF(J200&gt;=100,4,IF(J200&gt;=1,2,IF(J200=0,0))))))</f>
        <v>0</v>
      </c>
      <c r="K588" s="17">
        <f>IF(K200&gt;=40,15,IF(K200&gt;=25,12,IF(K200&gt;=15,9,IF(K200&gt;=8,6,0))))</f>
        <v>0</v>
      </c>
      <c r="L588" s="17">
        <f>IF(L200="설치",5,0)</f>
        <v>0</v>
      </c>
      <c r="M588" s="17">
        <f>IF(M200="가능",5,0)</f>
        <v>0</v>
      </c>
      <c r="N588" s="17">
        <f>IF(N200="사용",5,0)</f>
        <v>0</v>
      </c>
      <c r="O588" s="17">
        <f>IF(O200&gt;=550,10,IF(O200&gt;=400,8,IF(O200&gt;=300,6,IF(O200&gt;=200,4,IF(O200&gt;=50,2,0)))))</f>
        <v>0</v>
      </c>
      <c r="P588" s="17">
        <f>IF(P200&gt;=5000,10,IF(P200&gt;=3000,8,IF(P200&gt;=2000,6,IF(P200&gt;=1000,4,IF(P200&gt;=500,2,0)))))</f>
        <v>0</v>
      </c>
      <c r="Q588" s="17">
        <f>IF(Q200&gt;=1000,10,IF(Q200&gt;=800,8,IF(Q200&gt;=600,6,IF(Q200&gt;=400,4,IF(Q200&gt;=200,2,0)))))</f>
        <v>0</v>
      </c>
      <c r="R588" s="17">
        <f>IF(R200&gt;=5000,5,IF(R200&gt;=3000,4,IF(R200&gt;=2000,3,IF(R200&gt;=1000,2,IF(R200&gt;=500,1,0)))))</f>
        <v>0</v>
      </c>
      <c r="S588" s="17">
        <f>IF(S200&gt;=4000,5,IF(S200&gt;=2500,4,IF(S200&gt;=1000,3,IF(S200&gt;=500,2,IF(S200&gt;=300,1,0)))))</f>
        <v>0</v>
      </c>
      <c r="T588" s="17">
        <f>IF(T200&gt;=15,15,IF(T200&gt;=12,12,IF(T200&gt;=9,9,IF(T200&gt;=6,6,IF(T200&gt;=1,3,0)))))</f>
        <v>0</v>
      </c>
      <c r="U588" s="17">
        <f>IF(U200&gt;=50,15,IF(U200&gt;=20,10,IF(U200&gt;=1,5,0)))</f>
        <v>0</v>
      </c>
      <c r="V588" s="17">
        <f>IF(V200&gt;=3,15,IF(V200&gt;=2,10,IF(V200&gt;=1,5,0)))</f>
        <v>0</v>
      </c>
      <c r="W588" s="17">
        <f>IF(W200&gt;=25,10,IF(W200&gt;=20,8,IF(W200&gt;=16,6,IF(W200&gt;=11,4,IF(W200&gt;=6,2,IF(W200&gt;=1,1,0))))))</f>
        <v>0</v>
      </c>
      <c r="X588" s="17">
        <f>IF(X200="구성",15,0)</f>
        <v>0</v>
      </c>
      <c r="Y588" s="17">
        <f>IF(Y200&gt;=4,10,IF(Y200=3,8,IF(Y200=2,6,IF(Y200=1,4,0))))</f>
        <v>0</v>
      </c>
      <c r="Z588" s="35">
        <f>Z200</f>
        <v>0</v>
      </c>
      <c r="AA588" s="35">
        <f>AA200</f>
        <v>0</v>
      </c>
      <c r="AB588" s="35">
        <f>AB200</f>
        <v>0</v>
      </c>
      <c r="AC588" s="35">
        <f>AC200</f>
        <v>0</v>
      </c>
      <c r="AD588" s="35">
        <f>AD200</f>
        <v>0</v>
      </c>
      <c r="AE588" s="18">
        <f t="shared" si="7"/>
        <v>0</v>
      </c>
    </row>
    <row r="589" spans="1:31" x14ac:dyDescent="0.3">
      <c r="A589" s="217">
        <f>A201</f>
        <v>196</v>
      </c>
      <c r="B589" s="16">
        <f>B201</f>
        <v>0</v>
      </c>
      <c r="C589" s="198">
        <f>C201</f>
        <v>0</v>
      </c>
      <c r="D589" s="16">
        <f>D201</f>
        <v>0</v>
      </c>
      <c r="E589" s="16">
        <f t="shared" si="8"/>
        <v>0</v>
      </c>
      <c r="F589" s="17">
        <f>IF(F201="후원(일시22건 또는 정기8건)또는 자원봉사(8명)",10,IF(F201="후원(일시13건 또는 정기5건)또는 자원봉사(7명)",8,IF(F201="후원(일시7건 또는 정기3건)또는 자원봉사(4명)",6,IF(F201="후원(일시4건 또는 정기2건)또는 자원봉사(2명)",4,IF(F201="후원(일시1건 또는 정기1건)또는 자원봉사(1명)",2,0)))))</f>
        <v>0</v>
      </c>
      <c r="G589" s="17">
        <f>IF(G201="게시",5,0)</f>
        <v>0</v>
      </c>
      <c r="H589" s="17">
        <f>IF(H201&gt;=6,20,IF(H201=5,15,IF(H201=4,10,IF(H201=3,5,0))))</f>
        <v>0</v>
      </c>
      <c r="I589" s="17">
        <f>IF(I201&gt;=30,20,IF(I201&gt;=22,15,IF(I201&gt;=15,10,IF(I201&gt;=8,5,0))))</f>
        <v>0</v>
      </c>
      <c r="J589" s="17">
        <f>IF(J201&gt;=500,10,IF(J201&gt;=300,8,IF(J201&gt;=200,6,IF(J201&gt;=100,4,IF(J201&gt;=1,2,IF(J201=0,0))))))</f>
        <v>0</v>
      </c>
      <c r="K589" s="17">
        <f>IF(K201&gt;=40,15,IF(K201&gt;=25,12,IF(K201&gt;=15,9,IF(K201&gt;=8,6,0))))</f>
        <v>0</v>
      </c>
      <c r="L589" s="17">
        <f>IF(L201="설치",5,0)</f>
        <v>0</v>
      </c>
      <c r="M589" s="17">
        <f>IF(M201="가능",5,0)</f>
        <v>0</v>
      </c>
      <c r="N589" s="17">
        <f>IF(N201="사용",5,0)</f>
        <v>0</v>
      </c>
      <c r="O589" s="17">
        <f>IF(O201&gt;=550,10,IF(O201&gt;=400,8,IF(O201&gt;=300,6,IF(O201&gt;=200,4,IF(O201&gt;=50,2,0)))))</f>
        <v>0</v>
      </c>
      <c r="P589" s="17">
        <f>IF(P201&gt;=5000,10,IF(P201&gt;=3000,8,IF(P201&gt;=2000,6,IF(P201&gt;=1000,4,IF(P201&gt;=500,2,0)))))</f>
        <v>0</v>
      </c>
      <c r="Q589" s="17">
        <f>IF(Q201&gt;=1000,10,IF(Q201&gt;=800,8,IF(Q201&gt;=600,6,IF(Q201&gt;=400,4,IF(Q201&gt;=200,2,0)))))</f>
        <v>0</v>
      </c>
      <c r="R589" s="17">
        <f>IF(R201&gt;=5000,5,IF(R201&gt;=3000,4,IF(R201&gt;=2000,3,IF(R201&gt;=1000,2,IF(R201&gt;=500,1,0)))))</f>
        <v>0</v>
      </c>
      <c r="S589" s="17">
        <f>IF(S201&gt;=4000,5,IF(S201&gt;=2500,4,IF(S201&gt;=1000,3,IF(S201&gt;=500,2,IF(S201&gt;=300,1,0)))))</f>
        <v>0</v>
      </c>
      <c r="T589" s="17">
        <f>IF(T201&gt;=15,15,IF(T201&gt;=12,12,IF(T201&gt;=9,9,IF(T201&gt;=6,6,IF(T201&gt;=1,3,0)))))</f>
        <v>0</v>
      </c>
      <c r="U589" s="17">
        <f>IF(U201&gt;=50,15,IF(U201&gt;=20,10,IF(U201&gt;=1,5,0)))</f>
        <v>0</v>
      </c>
      <c r="V589" s="17">
        <f>IF(V201&gt;=3,15,IF(V201&gt;=2,10,IF(V201&gt;=1,5,0)))</f>
        <v>0</v>
      </c>
      <c r="W589" s="17">
        <f>IF(W201&gt;=25,10,IF(W201&gt;=20,8,IF(W201&gt;=16,6,IF(W201&gt;=11,4,IF(W201&gt;=6,2,IF(W201&gt;=1,1,0))))))</f>
        <v>0</v>
      </c>
      <c r="X589" s="17">
        <f>IF(X201="구성",15,0)</f>
        <v>0</v>
      </c>
      <c r="Y589" s="17">
        <f>IF(Y201&gt;=4,10,IF(Y201=3,8,IF(Y201=2,6,IF(Y201=1,4,0))))</f>
        <v>0</v>
      </c>
      <c r="Z589" s="35">
        <f>Z201</f>
        <v>0</v>
      </c>
      <c r="AA589" s="35">
        <f>AA201</f>
        <v>0</v>
      </c>
      <c r="AB589" s="35">
        <f>AB201</f>
        <v>0</v>
      </c>
      <c r="AC589" s="35">
        <f>AC201</f>
        <v>0</v>
      </c>
      <c r="AD589" s="35">
        <f>AD201</f>
        <v>0</v>
      </c>
      <c r="AE589" s="18">
        <f t="shared" si="7"/>
        <v>0</v>
      </c>
    </row>
    <row r="590" spans="1:31" x14ac:dyDescent="0.3">
      <c r="A590" s="217">
        <f>A202</f>
        <v>197</v>
      </c>
      <c r="B590" s="16">
        <f>B202</f>
        <v>0</v>
      </c>
      <c r="C590" s="198">
        <f>C202</f>
        <v>0</v>
      </c>
      <c r="D590" s="16">
        <f>D202</f>
        <v>0</v>
      </c>
      <c r="E590" s="16">
        <f t="shared" si="8"/>
        <v>0</v>
      </c>
      <c r="F590" s="17">
        <f>IF(F202="후원(일시22건 또는 정기8건)또는 자원봉사(8명)",10,IF(F202="후원(일시13건 또는 정기5건)또는 자원봉사(7명)",8,IF(F202="후원(일시7건 또는 정기3건)또는 자원봉사(4명)",6,IF(F202="후원(일시4건 또는 정기2건)또는 자원봉사(2명)",4,IF(F202="후원(일시1건 또는 정기1건)또는 자원봉사(1명)",2,0)))))</f>
        <v>0</v>
      </c>
      <c r="G590" s="17">
        <f>IF(G202="게시",5,0)</f>
        <v>0</v>
      </c>
      <c r="H590" s="17">
        <f>IF(H202&gt;=6,20,IF(H202=5,15,IF(H202=4,10,IF(H202=3,5,0))))</f>
        <v>0</v>
      </c>
      <c r="I590" s="17">
        <f>IF(I202&gt;=30,20,IF(I202&gt;=22,15,IF(I202&gt;=15,10,IF(I202&gt;=8,5,0))))</f>
        <v>0</v>
      </c>
      <c r="J590" s="17">
        <f>IF(J202&gt;=500,10,IF(J202&gt;=300,8,IF(J202&gt;=200,6,IF(J202&gt;=100,4,IF(J202&gt;=1,2,IF(J202=0,0))))))</f>
        <v>0</v>
      </c>
      <c r="K590" s="17">
        <f>IF(K202&gt;=40,15,IF(K202&gt;=25,12,IF(K202&gt;=15,9,IF(K202&gt;=8,6,0))))</f>
        <v>0</v>
      </c>
      <c r="L590" s="17">
        <f>IF(L202="설치",5,0)</f>
        <v>0</v>
      </c>
      <c r="M590" s="17">
        <f>IF(M202="가능",5,0)</f>
        <v>0</v>
      </c>
      <c r="N590" s="17">
        <f>IF(N202="사용",5,0)</f>
        <v>0</v>
      </c>
      <c r="O590" s="17">
        <f>IF(O202&gt;=550,10,IF(O202&gt;=400,8,IF(O202&gt;=300,6,IF(O202&gt;=200,4,IF(O202&gt;=50,2,0)))))</f>
        <v>0</v>
      </c>
      <c r="P590" s="17">
        <f>IF(P202&gt;=5000,10,IF(P202&gt;=3000,8,IF(P202&gt;=2000,6,IF(P202&gt;=1000,4,IF(P202&gt;=500,2,0)))))</f>
        <v>0</v>
      </c>
      <c r="Q590" s="17">
        <f>IF(Q202&gt;=1000,10,IF(Q202&gt;=800,8,IF(Q202&gt;=600,6,IF(Q202&gt;=400,4,IF(Q202&gt;=200,2,0)))))</f>
        <v>0</v>
      </c>
      <c r="R590" s="17">
        <f>IF(R202&gt;=5000,5,IF(R202&gt;=3000,4,IF(R202&gt;=2000,3,IF(R202&gt;=1000,2,IF(R202&gt;=500,1,0)))))</f>
        <v>0</v>
      </c>
      <c r="S590" s="17">
        <f>IF(S202&gt;=4000,5,IF(S202&gt;=2500,4,IF(S202&gt;=1000,3,IF(S202&gt;=500,2,IF(S202&gt;=300,1,0)))))</f>
        <v>0</v>
      </c>
      <c r="T590" s="17">
        <f>IF(T202&gt;=15,15,IF(T202&gt;=12,12,IF(T202&gt;=9,9,IF(T202&gt;=6,6,IF(T202&gt;=1,3,0)))))</f>
        <v>0</v>
      </c>
      <c r="U590" s="17">
        <f>IF(U202&gt;=50,15,IF(U202&gt;=20,10,IF(U202&gt;=1,5,0)))</f>
        <v>0</v>
      </c>
      <c r="V590" s="17">
        <f>IF(V202&gt;=3,15,IF(V202&gt;=2,10,IF(V202&gt;=1,5,0)))</f>
        <v>0</v>
      </c>
      <c r="W590" s="17">
        <f>IF(W202&gt;=25,10,IF(W202&gt;=20,8,IF(W202&gt;=16,6,IF(W202&gt;=11,4,IF(W202&gt;=6,2,IF(W202&gt;=1,1,0))))))</f>
        <v>0</v>
      </c>
      <c r="X590" s="17">
        <f>IF(X202="구성",15,0)</f>
        <v>0</v>
      </c>
      <c r="Y590" s="17">
        <f>IF(Y202&gt;=4,10,IF(Y202=3,8,IF(Y202=2,6,IF(Y202=1,4,0))))</f>
        <v>0</v>
      </c>
      <c r="Z590" s="35">
        <f>Z202</f>
        <v>0</v>
      </c>
      <c r="AA590" s="35">
        <f>AA202</f>
        <v>0</v>
      </c>
      <c r="AB590" s="35">
        <f>AB202</f>
        <v>0</v>
      </c>
      <c r="AC590" s="35">
        <f>AC202</f>
        <v>0</v>
      </c>
      <c r="AD590" s="35">
        <f>AD202</f>
        <v>0</v>
      </c>
      <c r="AE590" s="18">
        <f t="shared" si="7"/>
        <v>0</v>
      </c>
    </row>
    <row r="591" spans="1:31" x14ac:dyDescent="0.3">
      <c r="A591" s="217">
        <f>A203</f>
        <v>198</v>
      </c>
      <c r="B591" s="16">
        <f>B203</f>
        <v>0</v>
      </c>
      <c r="C591" s="198">
        <f>C203</f>
        <v>0</v>
      </c>
      <c r="D591" s="16">
        <f>D203</f>
        <v>0</v>
      </c>
      <c r="E591" s="16">
        <f t="shared" si="8"/>
        <v>0</v>
      </c>
      <c r="F591" s="17">
        <f>IF(F203="후원(일시22건 또는 정기8건)또는 자원봉사(8명)",10,IF(F203="후원(일시13건 또는 정기5건)또는 자원봉사(7명)",8,IF(F203="후원(일시7건 또는 정기3건)또는 자원봉사(4명)",6,IF(F203="후원(일시4건 또는 정기2건)또는 자원봉사(2명)",4,IF(F203="후원(일시1건 또는 정기1건)또는 자원봉사(1명)",2,0)))))</f>
        <v>0</v>
      </c>
      <c r="G591" s="17">
        <f>IF(G203="게시",5,0)</f>
        <v>0</v>
      </c>
      <c r="H591" s="17">
        <f>IF(H203&gt;=6,20,IF(H203=5,15,IF(H203=4,10,IF(H203=3,5,0))))</f>
        <v>0</v>
      </c>
      <c r="I591" s="17">
        <f>IF(I203&gt;=30,20,IF(I203&gt;=22,15,IF(I203&gt;=15,10,IF(I203&gt;=8,5,0))))</f>
        <v>0</v>
      </c>
      <c r="J591" s="17">
        <f>IF(J203&gt;=500,10,IF(J203&gt;=300,8,IF(J203&gt;=200,6,IF(J203&gt;=100,4,IF(J203&gt;=1,2,IF(J203=0,0))))))</f>
        <v>0</v>
      </c>
      <c r="K591" s="17">
        <f>IF(K203&gt;=40,15,IF(K203&gt;=25,12,IF(K203&gt;=15,9,IF(K203&gt;=8,6,0))))</f>
        <v>0</v>
      </c>
      <c r="L591" s="17">
        <f>IF(L203="설치",5,0)</f>
        <v>0</v>
      </c>
      <c r="M591" s="17">
        <f>IF(M203="가능",5,0)</f>
        <v>0</v>
      </c>
      <c r="N591" s="17">
        <f>IF(N203="사용",5,0)</f>
        <v>0</v>
      </c>
      <c r="O591" s="17">
        <f>IF(O203&gt;=550,10,IF(O203&gt;=400,8,IF(O203&gt;=300,6,IF(O203&gt;=200,4,IF(O203&gt;=50,2,0)))))</f>
        <v>0</v>
      </c>
      <c r="P591" s="17">
        <f>IF(P203&gt;=5000,10,IF(P203&gt;=3000,8,IF(P203&gt;=2000,6,IF(P203&gt;=1000,4,IF(P203&gt;=500,2,0)))))</f>
        <v>0</v>
      </c>
      <c r="Q591" s="17">
        <f>IF(Q203&gt;=1000,10,IF(Q203&gt;=800,8,IF(Q203&gt;=600,6,IF(Q203&gt;=400,4,IF(Q203&gt;=200,2,0)))))</f>
        <v>0</v>
      </c>
      <c r="R591" s="17">
        <f>IF(R203&gt;=5000,5,IF(R203&gt;=3000,4,IF(R203&gt;=2000,3,IF(R203&gt;=1000,2,IF(R203&gt;=500,1,0)))))</f>
        <v>0</v>
      </c>
      <c r="S591" s="17">
        <f>IF(S203&gt;=4000,5,IF(S203&gt;=2500,4,IF(S203&gt;=1000,3,IF(S203&gt;=500,2,IF(S203&gt;=300,1,0)))))</f>
        <v>0</v>
      </c>
      <c r="T591" s="17">
        <f>IF(T203&gt;=15,15,IF(T203&gt;=12,12,IF(T203&gt;=9,9,IF(T203&gt;=6,6,IF(T203&gt;=1,3,0)))))</f>
        <v>0</v>
      </c>
      <c r="U591" s="17">
        <f>IF(U203&gt;=50,15,IF(U203&gt;=20,10,IF(U203&gt;=1,5,0)))</f>
        <v>0</v>
      </c>
      <c r="V591" s="17">
        <f>IF(V203&gt;=3,15,IF(V203&gt;=2,10,IF(V203&gt;=1,5,0)))</f>
        <v>0</v>
      </c>
      <c r="W591" s="17">
        <f>IF(W203&gt;=25,10,IF(W203&gt;=20,8,IF(W203&gt;=16,6,IF(W203&gt;=11,4,IF(W203&gt;=6,2,IF(W203&gt;=1,1,0))))))</f>
        <v>0</v>
      </c>
      <c r="X591" s="17">
        <f>IF(X203="구성",15,0)</f>
        <v>0</v>
      </c>
      <c r="Y591" s="17">
        <f>IF(Y203&gt;=4,10,IF(Y203=3,8,IF(Y203=2,6,IF(Y203=1,4,0))))</f>
        <v>0</v>
      </c>
      <c r="Z591" s="35">
        <f>Z203</f>
        <v>0</v>
      </c>
      <c r="AA591" s="35">
        <f>AA203</f>
        <v>0</v>
      </c>
      <c r="AB591" s="35">
        <f>AB203</f>
        <v>0</v>
      </c>
      <c r="AC591" s="35">
        <f>AC203</f>
        <v>0</v>
      </c>
      <c r="AD591" s="35">
        <f>AD203</f>
        <v>0</v>
      </c>
      <c r="AE591" s="18">
        <f t="shared" si="7"/>
        <v>0</v>
      </c>
    </row>
    <row r="592" spans="1:31" x14ac:dyDescent="0.3">
      <c r="A592" s="217">
        <f>A204</f>
        <v>199</v>
      </c>
      <c r="B592" s="16">
        <f>B204</f>
        <v>0</v>
      </c>
      <c r="C592" s="198">
        <f>C204</f>
        <v>0</v>
      </c>
      <c r="D592" s="16">
        <f>D204</f>
        <v>0</v>
      </c>
      <c r="E592" s="16">
        <f t="shared" si="8"/>
        <v>0</v>
      </c>
      <c r="F592" s="17">
        <f>IF(F204="후원(일시22건 또는 정기8건)또는 자원봉사(8명)",10,IF(F204="후원(일시13건 또는 정기5건)또는 자원봉사(7명)",8,IF(F204="후원(일시7건 또는 정기3건)또는 자원봉사(4명)",6,IF(F204="후원(일시4건 또는 정기2건)또는 자원봉사(2명)",4,IF(F204="후원(일시1건 또는 정기1건)또는 자원봉사(1명)",2,0)))))</f>
        <v>0</v>
      </c>
      <c r="G592" s="17">
        <f>IF(G204="게시",5,0)</f>
        <v>0</v>
      </c>
      <c r="H592" s="17">
        <f>IF(H204&gt;=6,20,IF(H204=5,15,IF(H204=4,10,IF(H204=3,5,0))))</f>
        <v>0</v>
      </c>
      <c r="I592" s="17">
        <f>IF(I204&gt;=30,20,IF(I204&gt;=22,15,IF(I204&gt;=15,10,IF(I204&gt;=8,5,0))))</f>
        <v>0</v>
      </c>
      <c r="J592" s="17">
        <f>IF(J204&gt;=500,10,IF(J204&gt;=300,8,IF(J204&gt;=200,6,IF(J204&gt;=100,4,IF(J204&gt;=1,2,IF(J204=0,0))))))</f>
        <v>0</v>
      </c>
      <c r="K592" s="17">
        <f>IF(K204&gt;=40,15,IF(K204&gt;=25,12,IF(K204&gt;=15,9,IF(K204&gt;=8,6,0))))</f>
        <v>0</v>
      </c>
      <c r="L592" s="17">
        <f>IF(L204="설치",5,0)</f>
        <v>0</v>
      </c>
      <c r="M592" s="17">
        <f>IF(M204="가능",5,0)</f>
        <v>0</v>
      </c>
      <c r="N592" s="17">
        <f>IF(N204="사용",5,0)</f>
        <v>0</v>
      </c>
      <c r="O592" s="17">
        <f>IF(O204&gt;=550,10,IF(O204&gt;=400,8,IF(O204&gt;=300,6,IF(O204&gt;=200,4,IF(O204&gt;=50,2,0)))))</f>
        <v>0</v>
      </c>
      <c r="P592" s="17">
        <f>IF(P204&gt;=5000,10,IF(P204&gt;=3000,8,IF(P204&gt;=2000,6,IF(P204&gt;=1000,4,IF(P204&gt;=500,2,0)))))</f>
        <v>0</v>
      </c>
      <c r="Q592" s="17">
        <f>IF(Q204&gt;=1000,10,IF(Q204&gt;=800,8,IF(Q204&gt;=600,6,IF(Q204&gt;=400,4,IF(Q204&gt;=200,2,0)))))</f>
        <v>0</v>
      </c>
      <c r="R592" s="17">
        <f>IF(R204&gt;=5000,5,IF(R204&gt;=3000,4,IF(R204&gt;=2000,3,IF(R204&gt;=1000,2,IF(R204&gt;=500,1,0)))))</f>
        <v>0</v>
      </c>
      <c r="S592" s="17">
        <f>IF(S204&gt;=4000,5,IF(S204&gt;=2500,4,IF(S204&gt;=1000,3,IF(S204&gt;=500,2,IF(S204&gt;=300,1,0)))))</f>
        <v>0</v>
      </c>
      <c r="T592" s="17">
        <f>IF(T204&gt;=15,15,IF(T204&gt;=12,12,IF(T204&gt;=9,9,IF(T204&gt;=6,6,IF(T204&gt;=1,3,0)))))</f>
        <v>0</v>
      </c>
      <c r="U592" s="17">
        <f>IF(U204&gt;=50,15,IF(U204&gt;=20,10,IF(U204&gt;=1,5,0)))</f>
        <v>0</v>
      </c>
      <c r="V592" s="17">
        <f>IF(V204&gt;=3,15,IF(V204&gt;=2,10,IF(V204&gt;=1,5,0)))</f>
        <v>0</v>
      </c>
      <c r="W592" s="17">
        <f>IF(W204&gt;=25,10,IF(W204&gt;=20,8,IF(W204&gt;=16,6,IF(W204&gt;=11,4,IF(W204&gt;=6,2,IF(W204&gt;=1,1,0))))))</f>
        <v>0</v>
      </c>
      <c r="X592" s="17">
        <f>IF(X204="구성",15,0)</f>
        <v>0</v>
      </c>
      <c r="Y592" s="17">
        <f>IF(Y204&gt;=4,10,IF(Y204=3,8,IF(Y204=2,6,IF(Y204=1,4,0))))</f>
        <v>0</v>
      </c>
      <c r="Z592" s="35">
        <f>Z204</f>
        <v>0</v>
      </c>
      <c r="AA592" s="35">
        <f>AA204</f>
        <v>0</v>
      </c>
      <c r="AB592" s="35">
        <f>AB204</f>
        <v>0</v>
      </c>
      <c r="AC592" s="35">
        <f>AC204</f>
        <v>0</v>
      </c>
      <c r="AD592" s="35">
        <f>AD204</f>
        <v>0</v>
      </c>
      <c r="AE592" s="18">
        <f t="shared" si="7"/>
        <v>0</v>
      </c>
    </row>
    <row r="593" spans="1:31" x14ac:dyDescent="0.3">
      <c r="A593" s="217">
        <f>A205</f>
        <v>200</v>
      </c>
      <c r="B593" s="16">
        <f>B205</f>
        <v>0</v>
      </c>
      <c r="C593" s="198">
        <f>C205</f>
        <v>0</v>
      </c>
      <c r="D593" s="16">
        <f>D205</f>
        <v>0</v>
      </c>
      <c r="E593" s="16">
        <f t="shared" si="8"/>
        <v>0</v>
      </c>
      <c r="F593" s="17">
        <f>IF(F205="후원(일시22건 또는 정기8건)또는 자원봉사(8명)",10,IF(F205="후원(일시13건 또는 정기5건)또는 자원봉사(7명)",8,IF(F205="후원(일시7건 또는 정기3건)또는 자원봉사(4명)",6,IF(F205="후원(일시4건 또는 정기2건)또는 자원봉사(2명)",4,IF(F205="후원(일시1건 또는 정기1건)또는 자원봉사(1명)",2,0)))))</f>
        <v>0</v>
      </c>
      <c r="G593" s="17">
        <f>IF(G205="게시",5,0)</f>
        <v>0</v>
      </c>
      <c r="H593" s="17">
        <f>IF(H205&gt;=6,20,IF(H205=5,15,IF(H205=4,10,IF(H205=3,5,0))))</f>
        <v>0</v>
      </c>
      <c r="I593" s="17">
        <f>IF(I205&gt;=30,20,IF(I205&gt;=22,15,IF(I205&gt;=15,10,IF(I205&gt;=8,5,0))))</f>
        <v>0</v>
      </c>
      <c r="J593" s="17">
        <f>IF(J205&gt;=500,10,IF(J205&gt;=300,8,IF(J205&gt;=200,6,IF(J205&gt;=100,4,IF(J205&gt;=1,2,IF(J205=0,0))))))</f>
        <v>0</v>
      </c>
      <c r="K593" s="17">
        <f>IF(K205&gt;=40,15,IF(K205&gt;=25,12,IF(K205&gt;=15,9,IF(K205&gt;=8,6,0))))</f>
        <v>0</v>
      </c>
      <c r="L593" s="17">
        <f>IF(L205="설치",5,0)</f>
        <v>0</v>
      </c>
      <c r="M593" s="17">
        <f>IF(M205="가능",5,0)</f>
        <v>0</v>
      </c>
      <c r="N593" s="17">
        <f>IF(N205="사용",5,0)</f>
        <v>0</v>
      </c>
      <c r="O593" s="17">
        <f>IF(O205&gt;=550,10,IF(O205&gt;=400,8,IF(O205&gt;=300,6,IF(O205&gt;=200,4,IF(O205&gt;=50,2,0)))))</f>
        <v>0</v>
      </c>
      <c r="P593" s="17">
        <f>IF(P205&gt;=5000,10,IF(P205&gt;=3000,8,IF(P205&gt;=2000,6,IF(P205&gt;=1000,4,IF(P205&gt;=500,2,0)))))</f>
        <v>0</v>
      </c>
      <c r="Q593" s="17">
        <f>IF(Q205&gt;=1000,10,IF(Q205&gt;=800,8,IF(Q205&gt;=600,6,IF(Q205&gt;=400,4,IF(Q205&gt;=200,2,0)))))</f>
        <v>0</v>
      </c>
      <c r="R593" s="17">
        <f>IF(R205&gt;=5000,5,IF(R205&gt;=3000,4,IF(R205&gt;=2000,3,IF(R205&gt;=1000,2,IF(R205&gt;=500,1,0)))))</f>
        <v>0</v>
      </c>
      <c r="S593" s="17">
        <f>IF(S205&gt;=4000,5,IF(S205&gt;=2500,4,IF(S205&gt;=1000,3,IF(S205&gt;=500,2,IF(S205&gt;=300,1,0)))))</f>
        <v>0</v>
      </c>
      <c r="T593" s="17">
        <f>IF(T205&gt;=15,15,IF(T205&gt;=12,12,IF(T205&gt;=9,9,IF(T205&gt;=6,6,IF(T205&gt;=1,3,0)))))</f>
        <v>0</v>
      </c>
      <c r="U593" s="17">
        <f>IF(U205&gt;=50,15,IF(U205&gt;=20,10,IF(U205&gt;=1,5,0)))</f>
        <v>0</v>
      </c>
      <c r="V593" s="17">
        <f>IF(V205&gt;=3,15,IF(V205&gt;=2,10,IF(V205&gt;=1,5,0)))</f>
        <v>0</v>
      </c>
      <c r="W593" s="17">
        <f>IF(W205&gt;=25,10,IF(W205&gt;=20,8,IF(W205&gt;=16,6,IF(W205&gt;=11,4,IF(W205&gt;=6,2,IF(W205&gt;=1,1,0))))))</f>
        <v>0</v>
      </c>
      <c r="X593" s="17">
        <f>IF(X205="구성",15,0)</f>
        <v>0</v>
      </c>
      <c r="Y593" s="17">
        <f>IF(Y205&gt;=4,10,IF(Y205=3,8,IF(Y205=2,6,IF(Y205=1,4,0))))</f>
        <v>0</v>
      </c>
      <c r="Z593" s="35">
        <f>Z205</f>
        <v>0</v>
      </c>
      <c r="AA593" s="35">
        <f>AA205</f>
        <v>0</v>
      </c>
      <c r="AB593" s="35">
        <f>AB205</f>
        <v>0</v>
      </c>
      <c r="AC593" s="35">
        <f>AC205</f>
        <v>0</v>
      </c>
      <c r="AD593" s="35">
        <f>AD205</f>
        <v>0</v>
      </c>
      <c r="AE593" s="18">
        <f t="shared" si="7"/>
        <v>0</v>
      </c>
    </row>
    <row r="594" spans="1:31" x14ac:dyDescent="0.3">
      <c r="A594" s="217">
        <f>A206</f>
        <v>201</v>
      </c>
      <c r="B594" s="16">
        <f>B206</f>
        <v>0</v>
      </c>
      <c r="C594" s="198">
        <f>C206</f>
        <v>0</v>
      </c>
      <c r="D594" s="16">
        <f>D206</f>
        <v>0</v>
      </c>
      <c r="E594" s="16">
        <f t="shared" si="8"/>
        <v>0</v>
      </c>
      <c r="F594" s="17">
        <f>IF(F206="후원(일시22건 또는 정기8건)또는 자원봉사(8명)",10,IF(F206="후원(일시13건 또는 정기5건)또는 자원봉사(7명)",8,IF(F206="후원(일시7건 또는 정기3건)또는 자원봉사(4명)",6,IF(F206="후원(일시4건 또는 정기2건)또는 자원봉사(2명)",4,IF(F206="후원(일시1건 또는 정기1건)또는 자원봉사(1명)",2,0)))))</f>
        <v>0</v>
      </c>
      <c r="G594" s="17">
        <f>IF(G206="게시",5,0)</f>
        <v>0</v>
      </c>
      <c r="H594" s="17">
        <f>IF(H206&gt;=6,20,IF(H206=5,15,IF(H206=4,10,IF(H206=3,5,0))))</f>
        <v>0</v>
      </c>
      <c r="I594" s="17">
        <f>IF(I206&gt;=30,20,IF(I206&gt;=22,15,IF(I206&gt;=15,10,IF(I206&gt;=8,5,0))))</f>
        <v>0</v>
      </c>
      <c r="J594" s="17">
        <f>IF(J206&gt;=500,10,IF(J206&gt;=300,8,IF(J206&gt;=200,6,IF(J206&gt;=100,4,IF(J206&gt;=1,2,IF(J206=0,0))))))</f>
        <v>0</v>
      </c>
      <c r="K594" s="17">
        <f>IF(K206&gt;=40,15,IF(K206&gt;=25,12,IF(K206&gt;=15,9,IF(K206&gt;=8,6,0))))</f>
        <v>0</v>
      </c>
      <c r="L594" s="17">
        <f>IF(L206="설치",5,0)</f>
        <v>0</v>
      </c>
      <c r="M594" s="17">
        <f>IF(M206="가능",5,0)</f>
        <v>0</v>
      </c>
      <c r="N594" s="17">
        <f>IF(N206="사용",5,0)</f>
        <v>0</v>
      </c>
      <c r="O594" s="17">
        <f>IF(O206&gt;=550,10,IF(O206&gt;=400,8,IF(O206&gt;=300,6,IF(O206&gt;=200,4,IF(O206&gt;=50,2,0)))))</f>
        <v>0</v>
      </c>
      <c r="P594" s="17">
        <f>IF(P206&gt;=5000,10,IF(P206&gt;=3000,8,IF(P206&gt;=2000,6,IF(P206&gt;=1000,4,IF(P206&gt;=500,2,0)))))</f>
        <v>0</v>
      </c>
      <c r="Q594" s="17">
        <f>IF(Q206&gt;=1000,10,IF(Q206&gt;=800,8,IF(Q206&gt;=600,6,IF(Q206&gt;=400,4,IF(Q206&gt;=200,2,0)))))</f>
        <v>0</v>
      </c>
      <c r="R594" s="17">
        <f>IF(R206&gt;=5000,5,IF(R206&gt;=3000,4,IF(R206&gt;=2000,3,IF(R206&gt;=1000,2,IF(R206&gt;=500,1,0)))))</f>
        <v>0</v>
      </c>
      <c r="S594" s="17">
        <f>IF(S206&gt;=4000,5,IF(S206&gt;=2500,4,IF(S206&gt;=1000,3,IF(S206&gt;=500,2,IF(S206&gt;=300,1,0)))))</f>
        <v>0</v>
      </c>
      <c r="T594" s="17">
        <f>IF(T206&gt;=15,15,IF(T206&gt;=12,12,IF(T206&gt;=9,9,IF(T206&gt;=6,6,IF(T206&gt;=1,3,0)))))</f>
        <v>0</v>
      </c>
      <c r="U594" s="17">
        <f>IF(U206&gt;=50,15,IF(U206&gt;=20,10,IF(U206&gt;=1,5,0)))</f>
        <v>0</v>
      </c>
      <c r="V594" s="17">
        <f>IF(V206&gt;=3,15,IF(V206&gt;=2,10,IF(V206&gt;=1,5,0)))</f>
        <v>0</v>
      </c>
      <c r="W594" s="17">
        <f>IF(W206&gt;=25,10,IF(W206&gt;=20,8,IF(W206&gt;=16,6,IF(W206&gt;=11,4,IF(W206&gt;=6,2,IF(W206&gt;=1,1,0))))))</f>
        <v>0</v>
      </c>
      <c r="X594" s="17">
        <f>IF(X206="구성",15,0)</f>
        <v>0</v>
      </c>
      <c r="Y594" s="17">
        <f>IF(Y206&gt;=4,10,IF(Y206=3,8,IF(Y206=2,6,IF(Y206=1,4,0))))</f>
        <v>0</v>
      </c>
      <c r="Z594" s="35">
        <f>Z206</f>
        <v>0</v>
      </c>
      <c r="AA594" s="35">
        <f>AA206</f>
        <v>0</v>
      </c>
      <c r="AB594" s="35">
        <f>AB206</f>
        <v>0</v>
      </c>
      <c r="AC594" s="35">
        <f>AC206</f>
        <v>0</v>
      </c>
      <c r="AD594" s="35">
        <f>AD206</f>
        <v>0</v>
      </c>
      <c r="AE594" s="18">
        <f t="shared" si="7"/>
        <v>0</v>
      </c>
    </row>
    <row r="595" spans="1:31" x14ac:dyDescent="0.3">
      <c r="A595" s="217">
        <f>A207</f>
        <v>202</v>
      </c>
      <c r="B595" s="16">
        <f>B207</f>
        <v>0</v>
      </c>
      <c r="C595" s="198">
        <f>C207</f>
        <v>0</v>
      </c>
      <c r="D595" s="16">
        <f>D207</f>
        <v>0</v>
      </c>
      <c r="E595" s="16">
        <f t="shared" si="8"/>
        <v>0</v>
      </c>
      <c r="F595" s="17">
        <f>IF(F207="후원(일시22건 또는 정기8건)또는 자원봉사(8명)",10,IF(F207="후원(일시13건 또는 정기5건)또는 자원봉사(7명)",8,IF(F207="후원(일시7건 또는 정기3건)또는 자원봉사(4명)",6,IF(F207="후원(일시4건 또는 정기2건)또는 자원봉사(2명)",4,IF(F207="후원(일시1건 또는 정기1건)또는 자원봉사(1명)",2,0)))))</f>
        <v>0</v>
      </c>
      <c r="G595" s="17">
        <f>IF(G207="게시",5,0)</f>
        <v>0</v>
      </c>
      <c r="H595" s="17">
        <f>IF(H207&gt;=6,20,IF(H207=5,15,IF(H207=4,10,IF(H207=3,5,0))))</f>
        <v>0</v>
      </c>
      <c r="I595" s="17">
        <f>IF(I207&gt;=30,20,IF(I207&gt;=22,15,IF(I207&gt;=15,10,IF(I207&gt;=8,5,0))))</f>
        <v>0</v>
      </c>
      <c r="J595" s="17">
        <f>IF(J207&gt;=500,10,IF(J207&gt;=300,8,IF(J207&gt;=200,6,IF(J207&gt;=100,4,IF(J207&gt;=1,2,IF(J207=0,0))))))</f>
        <v>0</v>
      </c>
      <c r="K595" s="17">
        <f>IF(K207&gt;=40,15,IF(K207&gt;=25,12,IF(K207&gt;=15,9,IF(K207&gt;=8,6,0))))</f>
        <v>0</v>
      </c>
      <c r="L595" s="17">
        <f>IF(L207="설치",5,0)</f>
        <v>0</v>
      </c>
      <c r="M595" s="17">
        <f>IF(M207="가능",5,0)</f>
        <v>0</v>
      </c>
      <c r="N595" s="17">
        <f>IF(N207="사용",5,0)</f>
        <v>0</v>
      </c>
      <c r="O595" s="17">
        <f>IF(O207&gt;=550,10,IF(O207&gt;=400,8,IF(O207&gt;=300,6,IF(O207&gt;=200,4,IF(O207&gt;=50,2,0)))))</f>
        <v>0</v>
      </c>
      <c r="P595" s="17">
        <f>IF(P207&gt;=5000,10,IF(P207&gt;=3000,8,IF(P207&gt;=2000,6,IF(P207&gt;=1000,4,IF(P207&gt;=500,2,0)))))</f>
        <v>0</v>
      </c>
      <c r="Q595" s="17">
        <f>IF(Q207&gt;=1000,10,IF(Q207&gt;=800,8,IF(Q207&gt;=600,6,IF(Q207&gt;=400,4,IF(Q207&gt;=200,2,0)))))</f>
        <v>0</v>
      </c>
      <c r="R595" s="17">
        <f>IF(R207&gt;=5000,5,IF(R207&gt;=3000,4,IF(R207&gt;=2000,3,IF(R207&gt;=1000,2,IF(R207&gt;=500,1,0)))))</f>
        <v>0</v>
      </c>
      <c r="S595" s="17">
        <f>IF(S207&gt;=4000,5,IF(S207&gt;=2500,4,IF(S207&gt;=1000,3,IF(S207&gt;=500,2,IF(S207&gt;=300,1,0)))))</f>
        <v>0</v>
      </c>
      <c r="T595" s="17">
        <f>IF(T207&gt;=15,15,IF(T207&gt;=12,12,IF(T207&gt;=9,9,IF(T207&gt;=6,6,IF(T207&gt;=1,3,0)))))</f>
        <v>0</v>
      </c>
      <c r="U595" s="17">
        <f>IF(U207&gt;=50,15,IF(U207&gt;=20,10,IF(U207&gt;=1,5,0)))</f>
        <v>0</v>
      </c>
      <c r="V595" s="17">
        <f>IF(V207&gt;=3,15,IF(V207&gt;=2,10,IF(V207&gt;=1,5,0)))</f>
        <v>0</v>
      </c>
      <c r="W595" s="17">
        <f>IF(W207&gt;=25,10,IF(W207&gt;=20,8,IF(W207&gt;=16,6,IF(W207&gt;=11,4,IF(W207&gt;=6,2,IF(W207&gt;=1,1,0))))))</f>
        <v>0</v>
      </c>
      <c r="X595" s="17">
        <f>IF(X207="구성",15,0)</f>
        <v>0</v>
      </c>
      <c r="Y595" s="17">
        <f>IF(Y207&gt;=4,10,IF(Y207=3,8,IF(Y207=2,6,IF(Y207=1,4,0))))</f>
        <v>0</v>
      </c>
      <c r="Z595" s="35">
        <f>Z207</f>
        <v>0</v>
      </c>
      <c r="AA595" s="35">
        <f>AA207</f>
        <v>0</v>
      </c>
      <c r="AB595" s="35">
        <f>AB207</f>
        <v>0</v>
      </c>
      <c r="AC595" s="35">
        <f>AC207</f>
        <v>0</v>
      </c>
      <c r="AD595" s="35">
        <f>AD207</f>
        <v>0</v>
      </c>
      <c r="AE595" s="18">
        <f t="shared" si="7"/>
        <v>0</v>
      </c>
    </row>
    <row r="596" spans="1:31" x14ac:dyDescent="0.3">
      <c r="A596" s="217">
        <f>A208</f>
        <v>203</v>
      </c>
      <c r="B596" s="16">
        <f>B208</f>
        <v>0</v>
      </c>
      <c r="C596" s="198">
        <f>C208</f>
        <v>0</v>
      </c>
      <c r="D596" s="16">
        <f>D208</f>
        <v>0</v>
      </c>
      <c r="E596" s="16">
        <f t="shared" si="8"/>
        <v>0</v>
      </c>
      <c r="F596" s="17">
        <f>IF(F208="후원(일시22건 또는 정기8건)또는 자원봉사(8명)",10,IF(F208="후원(일시13건 또는 정기5건)또는 자원봉사(7명)",8,IF(F208="후원(일시7건 또는 정기3건)또는 자원봉사(4명)",6,IF(F208="후원(일시4건 또는 정기2건)또는 자원봉사(2명)",4,IF(F208="후원(일시1건 또는 정기1건)또는 자원봉사(1명)",2,0)))))</f>
        <v>0</v>
      </c>
      <c r="G596" s="17">
        <f>IF(G208="게시",5,0)</f>
        <v>0</v>
      </c>
      <c r="H596" s="17">
        <f>IF(H208&gt;=6,20,IF(H208=5,15,IF(H208=4,10,IF(H208=3,5,0))))</f>
        <v>0</v>
      </c>
      <c r="I596" s="17">
        <f>IF(I208&gt;=30,20,IF(I208&gt;=22,15,IF(I208&gt;=15,10,IF(I208&gt;=8,5,0))))</f>
        <v>0</v>
      </c>
      <c r="J596" s="17">
        <f>IF(J208&gt;=500,10,IF(J208&gt;=300,8,IF(J208&gt;=200,6,IF(J208&gt;=100,4,IF(J208&gt;=1,2,IF(J208=0,0))))))</f>
        <v>0</v>
      </c>
      <c r="K596" s="17">
        <f>IF(K208&gt;=40,15,IF(K208&gt;=25,12,IF(K208&gt;=15,9,IF(K208&gt;=8,6,0))))</f>
        <v>0</v>
      </c>
      <c r="L596" s="17">
        <f>IF(L208="설치",5,0)</f>
        <v>0</v>
      </c>
      <c r="M596" s="17">
        <f>IF(M208="가능",5,0)</f>
        <v>0</v>
      </c>
      <c r="N596" s="17">
        <f>IF(N208="사용",5,0)</f>
        <v>0</v>
      </c>
      <c r="O596" s="17">
        <f>IF(O208&gt;=550,10,IF(O208&gt;=400,8,IF(O208&gt;=300,6,IF(O208&gt;=200,4,IF(O208&gt;=50,2,0)))))</f>
        <v>0</v>
      </c>
      <c r="P596" s="17">
        <f>IF(P208&gt;=5000,10,IF(P208&gt;=3000,8,IF(P208&gt;=2000,6,IF(P208&gt;=1000,4,IF(P208&gt;=500,2,0)))))</f>
        <v>0</v>
      </c>
      <c r="Q596" s="17">
        <f>IF(Q208&gt;=1000,10,IF(Q208&gt;=800,8,IF(Q208&gt;=600,6,IF(Q208&gt;=400,4,IF(Q208&gt;=200,2,0)))))</f>
        <v>0</v>
      </c>
      <c r="R596" s="17">
        <f>IF(R208&gt;=5000,5,IF(R208&gt;=3000,4,IF(R208&gt;=2000,3,IF(R208&gt;=1000,2,IF(R208&gt;=500,1,0)))))</f>
        <v>0</v>
      </c>
      <c r="S596" s="17">
        <f>IF(S208&gt;=4000,5,IF(S208&gt;=2500,4,IF(S208&gt;=1000,3,IF(S208&gt;=500,2,IF(S208&gt;=300,1,0)))))</f>
        <v>0</v>
      </c>
      <c r="T596" s="17">
        <f>IF(T208&gt;=15,15,IF(T208&gt;=12,12,IF(T208&gt;=9,9,IF(T208&gt;=6,6,IF(T208&gt;=1,3,0)))))</f>
        <v>0</v>
      </c>
      <c r="U596" s="17">
        <f>IF(U208&gt;=50,15,IF(U208&gt;=20,10,IF(U208&gt;=1,5,0)))</f>
        <v>0</v>
      </c>
      <c r="V596" s="17">
        <f>IF(V208&gt;=3,15,IF(V208&gt;=2,10,IF(V208&gt;=1,5,0)))</f>
        <v>0</v>
      </c>
      <c r="W596" s="17">
        <f>IF(W208&gt;=25,10,IF(W208&gt;=20,8,IF(W208&gt;=16,6,IF(W208&gt;=11,4,IF(W208&gt;=6,2,IF(W208&gt;=1,1,0))))))</f>
        <v>0</v>
      </c>
      <c r="X596" s="17">
        <f>IF(X208="구성",15,0)</f>
        <v>0</v>
      </c>
      <c r="Y596" s="17">
        <f>IF(Y208&gt;=4,10,IF(Y208=3,8,IF(Y208=2,6,IF(Y208=1,4,0))))</f>
        <v>0</v>
      </c>
      <c r="Z596" s="35">
        <f>Z208</f>
        <v>0</v>
      </c>
      <c r="AA596" s="35">
        <f>AA208</f>
        <v>0</v>
      </c>
      <c r="AB596" s="35">
        <f>AB208</f>
        <v>0</v>
      </c>
      <c r="AC596" s="35">
        <f>AC208</f>
        <v>0</v>
      </c>
      <c r="AD596" s="35">
        <f>AD208</f>
        <v>0</v>
      </c>
      <c r="AE596" s="18">
        <f t="shared" si="7"/>
        <v>0</v>
      </c>
    </row>
    <row r="597" spans="1:31" x14ac:dyDescent="0.3">
      <c r="A597" s="217">
        <f>A209</f>
        <v>204</v>
      </c>
      <c r="B597" s="16">
        <f>B209</f>
        <v>0</v>
      </c>
      <c r="C597" s="198">
        <f>C209</f>
        <v>0</v>
      </c>
      <c r="D597" s="16">
        <f>D209</f>
        <v>0</v>
      </c>
      <c r="E597" s="16">
        <f t="shared" si="8"/>
        <v>0</v>
      </c>
      <c r="F597" s="17">
        <f>IF(F209="후원(일시22건 또는 정기8건)또는 자원봉사(8명)",10,IF(F209="후원(일시13건 또는 정기5건)또는 자원봉사(7명)",8,IF(F209="후원(일시7건 또는 정기3건)또는 자원봉사(4명)",6,IF(F209="후원(일시4건 또는 정기2건)또는 자원봉사(2명)",4,IF(F209="후원(일시1건 또는 정기1건)또는 자원봉사(1명)",2,0)))))</f>
        <v>0</v>
      </c>
      <c r="G597" s="17">
        <f>IF(G209="게시",5,0)</f>
        <v>0</v>
      </c>
      <c r="H597" s="17">
        <f>IF(H209&gt;=6,20,IF(H209=5,15,IF(H209=4,10,IF(H209=3,5,0))))</f>
        <v>0</v>
      </c>
      <c r="I597" s="17">
        <f>IF(I209&gt;=30,20,IF(I209&gt;=22,15,IF(I209&gt;=15,10,IF(I209&gt;=8,5,0))))</f>
        <v>0</v>
      </c>
      <c r="J597" s="17">
        <f>IF(J209&gt;=500,10,IF(J209&gt;=300,8,IF(J209&gt;=200,6,IF(J209&gt;=100,4,IF(J209&gt;=1,2,IF(J209=0,0))))))</f>
        <v>0</v>
      </c>
      <c r="K597" s="17">
        <f>IF(K209&gt;=40,15,IF(K209&gt;=25,12,IF(K209&gt;=15,9,IF(K209&gt;=8,6,0))))</f>
        <v>0</v>
      </c>
      <c r="L597" s="17">
        <f>IF(L209="설치",5,0)</f>
        <v>0</v>
      </c>
      <c r="M597" s="17">
        <f>IF(M209="가능",5,0)</f>
        <v>0</v>
      </c>
      <c r="N597" s="17">
        <f>IF(N209="사용",5,0)</f>
        <v>0</v>
      </c>
      <c r="O597" s="17">
        <f>IF(O209&gt;=550,10,IF(O209&gt;=400,8,IF(O209&gt;=300,6,IF(O209&gt;=200,4,IF(O209&gt;=50,2,0)))))</f>
        <v>0</v>
      </c>
      <c r="P597" s="17">
        <f>IF(P209&gt;=5000,10,IF(P209&gt;=3000,8,IF(P209&gt;=2000,6,IF(P209&gt;=1000,4,IF(P209&gt;=500,2,0)))))</f>
        <v>0</v>
      </c>
      <c r="Q597" s="17">
        <f>IF(Q209&gt;=1000,10,IF(Q209&gt;=800,8,IF(Q209&gt;=600,6,IF(Q209&gt;=400,4,IF(Q209&gt;=200,2,0)))))</f>
        <v>0</v>
      </c>
      <c r="R597" s="17">
        <f>IF(R209&gt;=5000,5,IF(R209&gt;=3000,4,IF(R209&gt;=2000,3,IF(R209&gt;=1000,2,IF(R209&gt;=500,1,0)))))</f>
        <v>0</v>
      </c>
      <c r="S597" s="17">
        <f>IF(S209&gt;=4000,5,IF(S209&gt;=2500,4,IF(S209&gt;=1000,3,IF(S209&gt;=500,2,IF(S209&gt;=300,1,0)))))</f>
        <v>0</v>
      </c>
      <c r="T597" s="17">
        <f>IF(T209&gt;=15,15,IF(T209&gt;=12,12,IF(T209&gt;=9,9,IF(T209&gt;=6,6,IF(T209&gt;=1,3,0)))))</f>
        <v>0</v>
      </c>
      <c r="U597" s="17">
        <f>IF(U209&gt;=50,15,IF(U209&gt;=20,10,IF(U209&gt;=1,5,0)))</f>
        <v>0</v>
      </c>
      <c r="V597" s="17">
        <f>IF(V209&gt;=3,15,IF(V209&gt;=2,10,IF(V209&gt;=1,5,0)))</f>
        <v>0</v>
      </c>
      <c r="W597" s="17">
        <f>IF(W209&gt;=25,10,IF(W209&gt;=20,8,IF(W209&gt;=16,6,IF(W209&gt;=11,4,IF(W209&gt;=6,2,IF(W209&gt;=1,1,0))))))</f>
        <v>0</v>
      </c>
      <c r="X597" s="17">
        <f>IF(X209="구성",15,0)</f>
        <v>0</v>
      </c>
      <c r="Y597" s="17">
        <f>IF(Y209&gt;=4,10,IF(Y209=3,8,IF(Y209=2,6,IF(Y209=1,4,0))))</f>
        <v>0</v>
      </c>
      <c r="Z597" s="35">
        <f>Z209</f>
        <v>0</v>
      </c>
      <c r="AA597" s="35">
        <f>AA209</f>
        <v>0</v>
      </c>
      <c r="AB597" s="35">
        <f>AB209</f>
        <v>0</v>
      </c>
      <c r="AC597" s="35">
        <f>AC209</f>
        <v>0</v>
      </c>
      <c r="AD597" s="35">
        <f>AD209</f>
        <v>0</v>
      </c>
      <c r="AE597" s="18">
        <f t="shared" si="7"/>
        <v>0</v>
      </c>
    </row>
    <row r="598" spans="1:31" x14ac:dyDescent="0.3">
      <c r="A598" s="217">
        <f>A210</f>
        <v>205</v>
      </c>
      <c r="B598" s="16">
        <f>B210</f>
        <v>0</v>
      </c>
      <c r="C598" s="198">
        <f>C210</f>
        <v>0</v>
      </c>
      <c r="D598" s="16">
        <f>D210</f>
        <v>0</v>
      </c>
      <c r="E598" s="16">
        <f t="shared" si="8"/>
        <v>0</v>
      </c>
      <c r="F598" s="17">
        <f>IF(F210="후원(일시22건 또는 정기8건)또는 자원봉사(8명)",10,IF(F210="후원(일시13건 또는 정기5건)또는 자원봉사(7명)",8,IF(F210="후원(일시7건 또는 정기3건)또는 자원봉사(4명)",6,IF(F210="후원(일시4건 또는 정기2건)또는 자원봉사(2명)",4,IF(F210="후원(일시1건 또는 정기1건)또는 자원봉사(1명)",2,0)))))</f>
        <v>0</v>
      </c>
      <c r="G598" s="17">
        <f>IF(G210="게시",5,0)</f>
        <v>0</v>
      </c>
      <c r="H598" s="17">
        <f>IF(H210&gt;=6,20,IF(H210=5,15,IF(H210=4,10,IF(H210=3,5,0))))</f>
        <v>0</v>
      </c>
      <c r="I598" s="17">
        <f>IF(I210&gt;=30,20,IF(I210&gt;=22,15,IF(I210&gt;=15,10,IF(I210&gt;=8,5,0))))</f>
        <v>0</v>
      </c>
      <c r="J598" s="17">
        <f>IF(J210&gt;=500,10,IF(J210&gt;=300,8,IF(J210&gt;=200,6,IF(J210&gt;=100,4,IF(J210&gt;=1,2,IF(J210=0,0))))))</f>
        <v>0</v>
      </c>
      <c r="K598" s="17">
        <f>IF(K210&gt;=40,15,IF(K210&gt;=25,12,IF(K210&gt;=15,9,IF(K210&gt;=8,6,0))))</f>
        <v>0</v>
      </c>
      <c r="L598" s="17">
        <f>IF(L210="설치",5,0)</f>
        <v>0</v>
      </c>
      <c r="M598" s="17">
        <f>IF(M210="가능",5,0)</f>
        <v>0</v>
      </c>
      <c r="N598" s="17">
        <f>IF(N210="사용",5,0)</f>
        <v>0</v>
      </c>
      <c r="O598" s="17">
        <f>IF(O210&gt;=550,10,IF(O210&gt;=400,8,IF(O210&gt;=300,6,IF(O210&gt;=200,4,IF(O210&gt;=50,2,0)))))</f>
        <v>0</v>
      </c>
      <c r="P598" s="17">
        <f>IF(P210&gt;=5000,10,IF(P210&gt;=3000,8,IF(P210&gt;=2000,6,IF(P210&gt;=1000,4,IF(P210&gt;=500,2,0)))))</f>
        <v>0</v>
      </c>
      <c r="Q598" s="17">
        <f>IF(Q210&gt;=1000,10,IF(Q210&gt;=800,8,IF(Q210&gt;=600,6,IF(Q210&gt;=400,4,IF(Q210&gt;=200,2,0)))))</f>
        <v>0</v>
      </c>
      <c r="R598" s="17">
        <f>IF(R210&gt;=5000,5,IF(R210&gt;=3000,4,IF(R210&gt;=2000,3,IF(R210&gt;=1000,2,IF(R210&gt;=500,1,0)))))</f>
        <v>0</v>
      </c>
      <c r="S598" s="17">
        <f>IF(S210&gt;=4000,5,IF(S210&gt;=2500,4,IF(S210&gt;=1000,3,IF(S210&gt;=500,2,IF(S210&gt;=300,1,0)))))</f>
        <v>0</v>
      </c>
      <c r="T598" s="17">
        <f>IF(T210&gt;=15,15,IF(T210&gt;=12,12,IF(T210&gt;=9,9,IF(T210&gt;=6,6,IF(T210&gt;=1,3,0)))))</f>
        <v>0</v>
      </c>
      <c r="U598" s="17">
        <f>IF(U210&gt;=50,15,IF(U210&gt;=20,10,IF(U210&gt;=1,5,0)))</f>
        <v>0</v>
      </c>
      <c r="V598" s="17">
        <f>IF(V210&gt;=3,15,IF(V210&gt;=2,10,IF(V210&gt;=1,5,0)))</f>
        <v>0</v>
      </c>
      <c r="W598" s="17">
        <f>IF(W210&gt;=25,10,IF(W210&gt;=20,8,IF(W210&gt;=16,6,IF(W210&gt;=11,4,IF(W210&gt;=6,2,IF(W210&gt;=1,1,0))))))</f>
        <v>0</v>
      </c>
      <c r="X598" s="17">
        <f>IF(X210="구성",15,0)</f>
        <v>0</v>
      </c>
      <c r="Y598" s="17">
        <f>IF(Y210&gt;=4,10,IF(Y210=3,8,IF(Y210=2,6,IF(Y210=1,4,0))))</f>
        <v>0</v>
      </c>
      <c r="Z598" s="35">
        <f>Z210</f>
        <v>0</v>
      </c>
      <c r="AA598" s="35">
        <f>AA210</f>
        <v>0</v>
      </c>
      <c r="AB598" s="35">
        <f>AB210</f>
        <v>0</v>
      </c>
      <c r="AC598" s="35">
        <f>AC210</f>
        <v>0</v>
      </c>
      <c r="AD598" s="35">
        <f>AD210</f>
        <v>0</v>
      </c>
      <c r="AE598" s="18">
        <f t="shared" si="7"/>
        <v>0</v>
      </c>
    </row>
    <row r="599" spans="1:31" x14ac:dyDescent="0.3">
      <c r="A599" s="217">
        <f>A211</f>
        <v>206</v>
      </c>
      <c r="B599" s="16">
        <f>B211</f>
        <v>0</v>
      </c>
      <c r="C599" s="198">
        <f>C211</f>
        <v>0</v>
      </c>
      <c r="D599" s="16">
        <f>D211</f>
        <v>0</v>
      </c>
      <c r="E599" s="16">
        <f t="shared" si="8"/>
        <v>0</v>
      </c>
      <c r="F599" s="17">
        <f>IF(F211="후원(일시22건 또는 정기8건)또는 자원봉사(8명)",10,IF(F211="후원(일시13건 또는 정기5건)또는 자원봉사(7명)",8,IF(F211="후원(일시7건 또는 정기3건)또는 자원봉사(4명)",6,IF(F211="후원(일시4건 또는 정기2건)또는 자원봉사(2명)",4,IF(F211="후원(일시1건 또는 정기1건)또는 자원봉사(1명)",2,0)))))</f>
        <v>0</v>
      </c>
      <c r="G599" s="17">
        <f>IF(G211="게시",5,0)</f>
        <v>0</v>
      </c>
      <c r="H599" s="17">
        <f>IF(H211&gt;=6,20,IF(H211=5,15,IF(H211=4,10,IF(H211=3,5,0))))</f>
        <v>0</v>
      </c>
      <c r="I599" s="17">
        <f>IF(I211&gt;=30,20,IF(I211&gt;=22,15,IF(I211&gt;=15,10,IF(I211&gt;=8,5,0))))</f>
        <v>0</v>
      </c>
      <c r="J599" s="17">
        <f>IF(J211&gt;=500,10,IF(J211&gt;=300,8,IF(J211&gt;=200,6,IF(J211&gt;=100,4,IF(J211&gt;=1,2,IF(J211=0,0))))))</f>
        <v>0</v>
      </c>
      <c r="K599" s="17">
        <f>IF(K211&gt;=40,15,IF(K211&gt;=25,12,IF(K211&gt;=15,9,IF(K211&gt;=8,6,0))))</f>
        <v>0</v>
      </c>
      <c r="L599" s="17">
        <f>IF(L211="설치",5,0)</f>
        <v>0</v>
      </c>
      <c r="M599" s="17">
        <f>IF(M211="가능",5,0)</f>
        <v>0</v>
      </c>
      <c r="N599" s="17">
        <f>IF(N211="사용",5,0)</f>
        <v>0</v>
      </c>
      <c r="O599" s="17">
        <f>IF(O211&gt;=550,10,IF(O211&gt;=400,8,IF(O211&gt;=300,6,IF(O211&gt;=200,4,IF(O211&gt;=50,2,0)))))</f>
        <v>0</v>
      </c>
      <c r="P599" s="17">
        <f>IF(P211&gt;=5000,10,IF(P211&gt;=3000,8,IF(P211&gt;=2000,6,IF(P211&gt;=1000,4,IF(P211&gt;=500,2,0)))))</f>
        <v>0</v>
      </c>
      <c r="Q599" s="17">
        <f>IF(Q211&gt;=1000,10,IF(Q211&gt;=800,8,IF(Q211&gt;=600,6,IF(Q211&gt;=400,4,IF(Q211&gt;=200,2,0)))))</f>
        <v>0</v>
      </c>
      <c r="R599" s="17">
        <f>IF(R211&gt;=5000,5,IF(R211&gt;=3000,4,IF(R211&gt;=2000,3,IF(R211&gt;=1000,2,IF(R211&gt;=500,1,0)))))</f>
        <v>0</v>
      </c>
      <c r="S599" s="17">
        <f>IF(S211&gt;=4000,5,IF(S211&gt;=2500,4,IF(S211&gt;=1000,3,IF(S211&gt;=500,2,IF(S211&gt;=300,1,0)))))</f>
        <v>0</v>
      </c>
      <c r="T599" s="17">
        <f>IF(T211&gt;=15,15,IF(T211&gt;=12,12,IF(T211&gt;=9,9,IF(T211&gt;=6,6,IF(T211&gt;=1,3,0)))))</f>
        <v>0</v>
      </c>
      <c r="U599" s="17">
        <f>IF(U211&gt;=50,15,IF(U211&gt;=20,10,IF(U211&gt;=1,5,0)))</f>
        <v>0</v>
      </c>
      <c r="V599" s="17">
        <f>IF(V211&gt;=3,15,IF(V211&gt;=2,10,IF(V211&gt;=1,5,0)))</f>
        <v>0</v>
      </c>
      <c r="W599" s="17">
        <f>IF(W211&gt;=25,10,IF(W211&gt;=20,8,IF(W211&gt;=16,6,IF(W211&gt;=11,4,IF(W211&gt;=6,2,IF(W211&gt;=1,1,0))))))</f>
        <v>0</v>
      </c>
      <c r="X599" s="17">
        <f>IF(X211="구성",15,0)</f>
        <v>0</v>
      </c>
      <c r="Y599" s="17">
        <f>IF(Y211&gt;=4,10,IF(Y211=3,8,IF(Y211=2,6,IF(Y211=1,4,0))))</f>
        <v>0</v>
      </c>
      <c r="Z599" s="35">
        <f>Z211</f>
        <v>0</v>
      </c>
      <c r="AA599" s="35">
        <f>AA211</f>
        <v>0</v>
      </c>
      <c r="AB599" s="35">
        <f>AB211</f>
        <v>0</v>
      </c>
      <c r="AC599" s="35">
        <f>AC211</f>
        <v>0</v>
      </c>
      <c r="AD599" s="35">
        <f>AD211</f>
        <v>0</v>
      </c>
      <c r="AE599" s="18">
        <f t="shared" si="7"/>
        <v>0</v>
      </c>
    </row>
    <row r="600" spans="1:31" x14ac:dyDescent="0.3">
      <c r="A600" s="217">
        <f>A212</f>
        <v>207</v>
      </c>
      <c r="B600" s="16">
        <f>B212</f>
        <v>0</v>
      </c>
      <c r="C600" s="198">
        <f>C212</f>
        <v>0</v>
      </c>
      <c r="D600" s="16">
        <f>D212</f>
        <v>0</v>
      </c>
      <c r="E600" s="16">
        <f t="shared" si="8"/>
        <v>0</v>
      </c>
      <c r="F600" s="17">
        <f>IF(F212="후원(일시22건 또는 정기8건)또는 자원봉사(8명)",10,IF(F212="후원(일시13건 또는 정기5건)또는 자원봉사(7명)",8,IF(F212="후원(일시7건 또는 정기3건)또는 자원봉사(4명)",6,IF(F212="후원(일시4건 또는 정기2건)또는 자원봉사(2명)",4,IF(F212="후원(일시1건 또는 정기1건)또는 자원봉사(1명)",2,0)))))</f>
        <v>0</v>
      </c>
      <c r="G600" s="17">
        <f>IF(G212="게시",5,0)</f>
        <v>0</v>
      </c>
      <c r="H600" s="17">
        <f>IF(H212&gt;=6,20,IF(H212=5,15,IF(H212=4,10,IF(H212=3,5,0))))</f>
        <v>0</v>
      </c>
      <c r="I600" s="17">
        <f>IF(I212&gt;=30,20,IF(I212&gt;=22,15,IF(I212&gt;=15,10,IF(I212&gt;=8,5,0))))</f>
        <v>0</v>
      </c>
      <c r="J600" s="17">
        <f>IF(J212&gt;=500,10,IF(J212&gt;=300,8,IF(J212&gt;=200,6,IF(J212&gt;=100,4,IF(J212&gt;=1,2,IF(J212=0,0))))))</f>
        <v>0</v>
      </c>
      <c r="K600" s="17">
        <f>IF(K212&gt;=40,15,IF(K212&gt;=25,12,IF(K212&gt;=15,9,IF(K212&gt;=8,6,0))))</f>
        <v>0</v>
      </c>
      <c r="L600" s="17">
        <f>IF(L212="설치",5,0)</f>
        <v>0</v>
      </c>
      <c r="M600" s="17">
        <f>IF(M212="가능",5,0)</f>
        <v>0</v>
      </c>
      <c r="N600" s="17">
        <f>IF(N212="사용",5,0)</f>
        <v>0</v>
      </c>
      <c r="O600" s="17">
        <f>IF(O212&gt;=550,10,IF(O212&gt;=400,8,IF(O212&gt;=300,6,IF(O212&gt;=200,4,IF(O212&gt;=50,2,0)))))</f>
        <v>0</v>
      </c>
      <c r="P600" s="17">
        <f>IF(P212&gt;=5000,10,IF(P212&gt;=3000,8,IF(P212&gt;=2000,6,IF(P212&gt;=1000,4,IF(P212&gt;=500,2,0)))))</f>
        <v>0</v>
      </c>
      <c r="Q600" s="17">
        <f>IF(Q212&gt;=1000,10,IF(Q212&gt;=800,8,IF(Q212&gt;=600,6,IF(Q212&gt;=400,4,IF(Q212&gt;=200,2,0)))))</f>
        <v>0</v>
      </c>
      <c r="R600" s="17">
        <f>IF(R212&gt;=5000,5,IF(R212&gt;=3000,4,IF(R212&gt;=2000,3,IF(R212&gt;=1000,2,IF(R212&gt;=500,1,0)))))</f>
        <v>0</v>
      </c>
      <c r="S600" s="17">
        <f>IF(S212&gt;=4000,5,IF(S212&gt;=2500,4,IF(S212&gt;=1000,3,IF(S212&gt;=500,2,IF(S212&gt;=300,1,0)))))</f>
        <v>0</v>
      </c>
      <c r="T600" s="17">
        <f>IF(T212&gt;=15,15,IF(T212&gt;=12,12,IF(T212&gt;=9,9,IF(T212&gt;=6,6,IF(T212&gt;=1,3,0)))))</f>
        <v>0</v>
      </c>
      <c r="U600" s="17">
        <f>IF(U212&gt;=50,15,IF(U212&gt;=20,10,IF(U212&gt;=1,5,0)))</f>
        <v>0</v>
      </c>
      <c r="V600" s="17">
        <f>IF(V212&gt;=3,15,IF(V212&gt;=2,10,IF(V212&gt;=1,5,0)))</f>
        <v>0</v>
      </c>
      <c r="W600" s="17">
        <f>IF(W212&gt;=25,10,IF(W212&gt;=20,8,IF(W212&gt;=16,6,IF(W212&gt;=11,4,IF(W212&gt;=6,2,IF(W212&gt;=1,1,0))))))</f>
        <v>0</v>
      </c>
      <c r="X600" s="17">
        <f>IF(X212="구성",15,0)</f>
        <v>0</v>
      </c>
      <c r="Y600" s="17">
        <f>IF(Y212&gt;=4,10,IF(Y212=3,8,IF(Y212=2,6,IF(Y212=1,4,0))))</f>
        <v>0</v>
      </c>
      <c r="Z600" s="35">
        <f>Z212</f>
        <v>0</v>
      </c>
      <c r="AA600" s="35">
        <f>AA212</f>
        <v>0</v>
      </c>
      <c r="AB600" s="35">
        <f>AB212</f>
        <v>0</v>
      </c>
      <c r="AC600" s="35">
        <f>AC212</f>
        <v>0</v>
      </c>
      <c r="AD600" s="35">
        <f>AD212</f>
        <v>0</v>
      </c>
      <c r="AE600" s="18">
        <f t="shared" si="7"/>
        <v>0</v>
      </c>
    </row>
    <row r="601" spans="1:31" x14ac:dyDescent="0.3">
      <c r="A601" s="217">
        <f>A213</f>
        <v>208</v>
      </c>
      <c r="B601" s="16">
        <f>B213</f>
        <v>0</v>
      </c>
      <c r="C601" s="198">
        <f>C213</f>
        <v>0</v>
      </c>
      <c r="D601" s="16">
        <f>D213</f>
        <v>0</v>
      </c>
      <c r="E601" s="16">
        <f t="shared" si="8"/>
        <v>0</v>
      </c>
      <c r="F601" s="17">
        <f>IF(F213="후원(일시22건 또는 정기8건)또는 자원봉사(8명)",10,IF(F213="후원(일시13건 또는 정기5건)또는 자원봉사(7명)",8,IF(F213="후원(일시7건 또는 정기3건)또는 자원봉사(4명)",6,IF(F213="후원(일시4건 또는 정기2건)또는 자원봉사(2명)",4,IF(F213="후원(일시1건 또는 정기1건)또는 자원봉사(1명)",2,0)))))</f>
        <v>0</v>
      </c>
      <c r="G601" s="17">
        <f>IF(G213="게시",5,0)</f>
        <v>0</v>
      </c>
      <c r="H601" s="17">
        <f>IF(H213&gt;=6,20,IF(H213=5,15,IF(H213=4,10,IF(H213=3,5,0))))</f>
        <v>0</v>
      </c>
      <c r="I601" s="17">
        <f>IF(I213&gt;=30,20,IF(I213&gt;=22,15,IF(I213&gt;=15,10,IF(I213&gt;=8,5,0))))</f>
        <v>0</v>
      </c>
      <c r="J601" s="17">
        <f>IF(J213&gt;=500,10,IF(J213&gt;=300,8,IF(J213&gt;=200,6,IF(J213&gt;=100,4,IF(J213&gt;=1,2,IF(J213=0,0))))))</f>
        <v>0</v>
      </c>
      <c r="K601" s="17">
        <f>IF(K213&gt;=40,15,IF(K213&gt;=25,12,IF(K213&gt;=15,9,IF(K213&gt;=8,6,0))))</f>
        <v>0</v>
      </c>
      <c r="L601" s="17">
        <f>IF(L213="설치",5,0)</f>
        <v>0</v>
      </c>
      <c r="M601" s="17">
        <f>IF(M213="가능",5,0)</f>
        <v>0</v>
      </c>
      <c r="N601" s="17">
        <f>IF(N213="사용",5,0)</f>
        <v>0</v>
      </c>
      <c r="O601" s="17">
        <f>IF(O213&gt;=550,10,IF(O213&gt;=400,8,IF(O213&gt;=300,6,IF(O213&gt;=200,4,IF(O213&gt;=50,2,0)))))</f>
        <v>0</v>
      </c>
      <c r="P601" s="17">
        <f>IF(P213&gt;=5000,10,IF(P213&gt;=3000,8,IF(P213&gt;=2000,6,IF(P213&gt;=1000,4,IF(P213&gt;=500,2,0)))))</f>
        <v>0</v>
      </c>
      <c r="Q601" s="17">
        <f>IF(Q213&gt;=1000,10,IF(Q213&gt;=800,8,IF(Q213&gt;=600,6,IF(Q213&gt;=400,4,IF(Q213&gt;=200,2,0)))))</f>
        <v>0</v>
      </c>
      <c r="R601" s="17">
        <f>IF(R213&gt;=5000,5,IF(R213&gt;=3000,4,IF(R213&gt;=2000,3,IF(R213&gt;=1000,2,IF(R213&gt;=500,1,0)))))</f>
        <v>0</v>
      </c>
      <c r="S601" s="17">
        <f>IF(S213&gt;=4000,5,IF(S213&gt;=2500,4,IF(S213&gt;=1000,3,IF(S213&gt;=500,2,IF(S213&gt;=300,1,0)))))</f>
        <v>0</v>
      </c>
      <c r="T601" s="17">
        <f>IF(T213&gt;=15,15,IF(T213&gt;=12,12,IF(T213&gt;=9,9,IF(T213&gt;=6,6,IF(T213&gt;=1,3,0)))))</f>
        <v>0</v>
      </c>
      <c r="U601" s="17">
        <f>IF(U213&gt;=50,15,IF(U213&gt;=20,10,IF(U213&gt;=1,5,0)))</f>
        <v>0</v>
      </c>
      <c r="V601" s="17">
        <f>IF(V213&gt;=3,15,IF(V213&gt;=2,10,IF(V213&gt;=1,5,0)))</f>
        <v>0</v>
      </c>
      <c r="W601" s="17">
        <f>IF(W213&gt;=25,10,IF(W213&gt;=20,8,IF(W213&gt;=16,6,IF(W213&gt;=11,4,IF(W213&gt;=6,2,IF(W213&gt;=1,1,0))))))</f>
        <v>0</v>
      </c>
      <c r="X601" s="17">
        <f>IF(X213="구성",15,0)</f>
        <v>0</v>
      </c>
      <c r="Y601" s="17">
        <f>IF(Y213&gt;=4,10,IF(Y213=3,8,IF(Y213=2,6,IF(Y213=1,4,0))))</f>
        <v>0</v>
      </c>
      <c r="Z601" s="35">
        <f>Z213</f>
        <v>0</v>
      </c>
      <c r="AA601" s="35">
        <f>AA213</f>
        <v>0</v>
      </c>
      <c r="AB601" s="35">
        <f>AB213</f>
        <v>0</v>
      </c>
      <c r="AC601" s="35">
        <f>AC213</f>
        <v>0</v>
      </c>
      <c r="AD601" s="35">
        <f>AD213</f>
        <v>0</v>
      </c>
      <c r="AE601" s="18">
        <f t="shared" si="7"/>
        <v>0</v>
      </c>
    </row>
    <row r="602" spans="1:31" x14ac:dyDescent="0.3">
      <c r="A602" s="217">
        <f>A214</f>
        <v>209</v>
      </c>
      <c r="B602" s="16">
        <f>B214</f>
        <v>0</v>
      </c>
      <c r="C602" s="198">
        <f>C214</f>
        <v>0</v>
      </c>
      <c r="D602" s="16">
        <f>D214</f>
        <v>0</v>
      </c>
      <c r="E602" s="16">
        <f t="shared" si="8"/>
        <v>0</v>
      </c>
      <c r="F602" s="17">
        <f>IF(F214="후원(일시22건 또는 정기8건)또는 자원봉사(8명)",10,IF(F214="후원(일시13건 또는 정기5건)또는 자원봉사(7명)",8,IF(F214="후원(일시7건 또는 정기3건)또는 자원봉사(4명)",6,IF(F214="후원(일시4건 또는 정기2건)또는 자원봉사(2명)",4,IF(F214="후원(일시1건 또는 정기1건)또는 자원봉사(1명)",2,0)))))</f>
        <v>0</v>
      </c>
      <c r="G602" s="17">
        <f>IF(G214="게시",5,0)</f>
        <v>0</v>
      </c>
      <c r="H602" s="17">
        <f>IF(H214&gt;=6,20,IF(H214=5,15,IF(H214=4,10,IF(H214=3,5,0))))</f>
        <v>0</v>
      </c>
      <c r="I602" s="17">
        <f>IF(I214&gt;=30,20,IF(I214&gt;=22,15,IF(I214&gt;=15,10,IF(I214&gt;=8,5,0))))</f>
        <v>0</v>
      </c>
      <c r="J602" s="17">
        <f>IF(J214&gt;=500,10,IF(J214&gt;=300,8,IF(J214&gt;=200,6,IF(J214&gt;=100,4,IF(J214&gt;=1,2,IF(J214=0,0))))))</f>
        <v>0</v>
      </c>
      <c r="K602" s="17">
        <f>IF(K214&gt;=40,15,IF(K214&gt;=25,12,IF(K214&gt;=15,9,IF(K214&gt;=8,6,0))))</f>
        <v>0</v>
      </c>
      <c r="L602" s="17">
        <f>IF(L214="설치",5,0)</f>
        <v>0</v>
      </c>
      <c r="M602" s="17">
        <f>IF(M214="가능",5,0)</f>
        <v>0</v>
      </c>
      <c r="N602" s="17">
        <f>IF(N214="사용",5,0)</f>
        <v>0</v>
      </c>
      <c r="O602" s="17">
        <f>IF(O214&gt;=550,10,IF(O214&gt;=400,8,IF(O214&gt;=300,6,IF(O214&gt;=200,4,IF(O214&gt;=50,2,0)))))</f>
        <v>0</v>
      </c>
      <c r="P602" s="17">
        <f>IF(P214&gt;=5000,10,IF(P214&gt;=3000,8,IF(P214&gt;=2000,6,IF(P214&gt;=1000,4,IF(P214&gt;=500,2,0)))))</f>
        <v>0</v>
      </c>
      <c r="Q602" s="17">
        <f>IF(Q214&gt;=1000,10,IF(Q214&gt;=800,8,IF(Q214&gt;=600,6,IF(Q214&gt;=400,4,IF(Q214&gt;=200,2,0)))))</f>
        <v>0</v>
      </c>
      <c r="R602" s="17">
        <f>IF(R214&gt;=5000,5,IF(R214&gt;=3000,4,IF(R214&gt;=2000,3,IF(R214&gt;=1000,2,IF(R214&gt;=500,1,0)))))</f>
        <v>0</v>
      </c>
      <c r="S602" s="17">
        <f>IF(S214&gt;=4000,5,IF(S214&gt;=2500,4,IF(S214&gt;=1000,3,IF(S214&gt;=500,2,IF(S214&gt;=300,1,0)))))</f>
        <v>0</v>
      </c>
      <c r="T602" s="17">
        <f>IF(T214&gt;=15,15,IF(T214&gt;=12,12,IF(T214&gt;=9,9,IF(T214&gt;=6,6,IF(T214&gt;=1,3,0)))))</f>
        <v>0</v>
      </c>
      <c r="U602" s="17">
        <f>IF(U214&gt;=50,15,IF(U214&gt;=20,10,IF(U214&gt;=1,5,0)))</f>
        <v>0</v>
      </c>
      <c r="V602" s="17">
        <f>IF(V214&gt;=3,15,IF(V214&gt;=2,10,IF(V214&gt;=1,5,0)))</f>
        <v>0</v>
      </c>
      <c r="W602" s="17">
        <f>IF(W214&gt;=25,10,IF(W214&gt;=20,8,IF(W214&gt;=16,6,IF(W214&gt;=11,4,IF(W214&gt;=6,2,IF(W214&gt;=1,1,0))))))</f>
        <v>0</v>
      </c>
      <c r="X602" s="17">
        <f>IF(X214="구성",15,0)</f>
        <v>0</v>
      </c>
      <c r="Y602" s="17">
        <f>IF(Y214&gt;=4,10,IF(Y214=3,8,IF(Y214=2,6,IF(Y214=1,4,0))))</f>
        <v>0</v>
      </c>
      <c r="Z602" s="35">
        <f>Z214</f>
        <v>0</v>
      </c>
      <c r="AA602" s="35">
        <f>AA214</f>
        <v>0</v>
      </c>
      <c r="AB602" s="35">
        <f>AB214</f>
        <v>0</v>
      </c>
      <c r="AC602" s="35">
        <f>AC214</f>
        <v>0</v>
      </c>
      <c r="AD602" s="35">
        <f>AD214</f>
        <v>0</v>
      </c>
      <c r="AE602" s="18">
        <f t="shared" ref="AE602:AE665" si="9">SUM(F602:AD602)</f>
        <v>0</v>
      </c>
    </row>
    <row r="603" spans="1:31" x14ac:dyDescent="0.3">
      <c r="A603" s="217">
        <f>A215</f>
        <v>210</v>
      </c>
      <c r="B603" s="16">
        <f>B215</f>
        <v>0</v>
      </c>
      <c r="C603" s="198">
        <f>C215</f>
        <v>0</v>
      </c>
      <c r="D603" s="16">
        <f>D215</f>
        <v>0</v>
      </c>
      <c r="E603" s="16">
        <f t="shared" si="8"/>
        <v>0</v>
      </c>
      <c r="F603" s="17">
        <f>IF(F215="후원(일시22건 또는 정기8건)또는 자원봉사(8명)",10,IF(F215="후원(일시13건 또는 정기5건)또는 자원봉사(7명)",8,IF(F215="후원(일시7건 또는 정기3건)또는 자원봉사(4명)",6,IF(F215="후원(일시4건 또는 정기2건)또는 자원봉사(2명)",4,IF(F215="후원(일시1건 또는 정기1건)또는 자원봉사(1명)",2,0)))))</f>
        <v>0</v>
      </c>
      <c r="G603" s="17">
        <f>IF(G215="게시",5,0)</f>
        <v>0</v>
      </c>
      <c r="H603" s="17">
        <f>IF(H215&gt;=6,20,IF(H215=5,15,IF(H215=4,10,IF(H215=3,5,0))))</f>
        <v>0</v>
      </c>
      <c r="I603" s="17">
        <f>IF(I215&gt;=30,20,IF(I215&gt;=22,15,IF(I215&gt;=15,10,IF(I215&gt;=8,5,0))))</f>
        <v>0</v>
      </c>
      <c r="J603" s="17">
        <f>IF(J215&gt;=500,10,IF(J215&gt;=300,8,IF(J215&gt;=200,6,IF(J215&gt;=100,4,IF(J215&gt;=1,2,IF(J215=0,0))))))</f>
        <v>0</v>
      </c>
      <c r="K603" s="17">
        <f>IF(K215&gt;=40,15,IF(K215&gt;=25,12,IF(K215&gt;=15,9,IF(K215&gt;=8,6,0))))</f>
        <v>0</v>
      </c>
      <c r="L603" s="17">
        <f>IF(L215="설치",5,0)</f>
        <v>0</v>
      </c>
      <c r="M603" s="17">
        <f>IF(M215="가능",5,0)</f>
        <v>0</v>
      </c>
      <c r="N603" s="17">
        <f>IF(N215="사용",5,0)</f>
        <v>0</v>
      </c>
      <c r="O603" s="17">
        <f>IF(O215&gt;=550,10,IF(O215&gt;=400,8,IF(O215&gt;=300,6,IF(O215&gt;=200,4,IF(O215&gt;=50,2,0)))))</f>
        <v>0</v>
      </c>
      <c r="P603" s="17">
        <f>IF(P215&gt;=5000,10,IF(P215&gt;=3000,8,IF(P215&gt;=2000,6,IF(P215&gt;=1000,4,IF(P215&gt;=500,2,0)))))</f>
        <v>0</v>
      </c>
      <c r="Q603" s="17">
        <f>IF(Q215&gt;=1000,10,IF(Q215&gt;=800,8,IF(Q215&gt;=600,6,IF(Q215&gt;=400,4,IF(Q215&gt;=200,2,0)))))</f>
        <v>0</v>
      </c>
      <c r="R603" s="17">
        <f>IF(R215&gt;=5000,5,IF(R215&gt;=3000,4,IF(R215&gt;=2000,3,IF(R215&gt;=1000,2,IF(R215&gt;=500,1,0)))))</f>
        <v>0</v>
      </c>
      <c r="S603" s="17">
        <f>IF(S215&gt;=4000,5,IF(S215&gt;=2500,4,IF(S215&gt;=1000,3,IF(S215&gt;=500,2,IF(S215&gt;=300,1,0)))))</f>
        <v>0</v>
      </c>
      <c r="T603" s="17">
        <f>IF(T215&gt;=15,15,IF(T215&gt;=12,12,IF(T215&gt;=9,9,IF(T215&gt;=6,6,IF(T215&gt;=1,3,0)))))</f>
        <v>0</v>
      </c>
      <c r="U603" s="17">
        <f>IF(U215&gt;=50,15,IF(U215&gt;=20,10,IF(U215&gt;=1,5,0)))</f>
        <v>0</v>
      </c>
      <c r="V603" s="17">
        <f>IF(V215&gt;=3,15,IF(V215&gt;=2,10,IF(V215&gt;=1,5,0)))</f>
        <v>0</v>
      </c>
      <c r="W603" s="17">
        <f>IF(W215&gt;=25,10,IF(W215&gt;=20,8,IF(W215&gt;=16,6,IF(W215&gt;=11,4,IF(W215&gt;=6,2,IF(W215&gt;=1,1,0))))))</f>
        <v>0</v>
      </c>
      <c r="X603" s="17">
        <f>IF(X215="구성",15,0)</f>
        <v>0</v>
      </c>
      <c r="Y603" s="17">
        <f>IF(Y215&gt;=4,10,IF(Y215=3,8,IF(Y215=2,6,IF(Y215=1,4,0))))</f>
        <v>0</v>
      </c>
      <c r="Z603" s="35">
        <f>Z215</f>
        <v>0</v>
      </c>
      <c r="AA603" s="35">
        <f>AA215</f>
        <v>0</v>
      </c>
      <c r="AB603" s="35">
        <f>AB215</f>
        <v>0</v>
      </c>
      <c r="AC603" s="35">
        <f>AC215</f>
        <v>0</v>
      </c>
      <c r="AD603" s="35">
        <f>AD215</f>
        <v>0</v>
      </c>
      <c r="AE603" s="18">
        <f t="shared" si="9"/>
        <v>0</v>
      </c>
    </row>
    <row r="604" spans="1:31" x14ac:dyDescent="0.3">
      <c r="A604" s="217">
        <f>A216</f>
        <v>211</v>
      </c>
      <c r="B604" s="16">
        <f>B216</f>
        <v>0</v>
      </c>
      <c r="C604" s="198">
        <f>C216</f>
        <v>0</v>
      </c>
      <c r="D604" s="16">
        <f>D216</f>
        <v>0</v>
      </c>
      <c r="E604" s="16">
        <f t="shared" si="8"/>
        <v>0</v>
      </c>
      <c r="F604" s="17">
        <f>IF(F216="후원(일시22건 또는 정기8건)또는 자원봉사(8명)",10,IF(F216="후원(일시13건 또는 정기5건)또는 자원봉사(7명)",8,IF(F216="후원(일시7건 또는 정기3건)또는 자원봉사(4명)",6,IF(F216="후원(일시4건 또는 정기2건)또는 자원봉사(2명)",4,IF(F216="후원(일시1건 또는 정기1건)또는 자원봉사(1명)",2,0)))))</f>
        <v>0</v>
      </c>
      <c r="G604" s="17">
        <f>IF(G216="게시",5,0)</f>
        <v>0</v>
      </c>
      <c r="H604" s="17">
        <f>IF(H216&gt;=6,20,IF(H216=5,15,IF(H216=4,10,IF(H216=3,5,0))))</f>
        <v>0</v>
      </c>
      <c r="I604" s="17">
        <f>IF(I216&gt;=30,20,IF(I216&gt;=22,15,IF(I216&gt;=15,10,IF(I216&gt;=8,5,0))))</f>
        <v>0</v>
      </c>
      <c r="J604" s="17">
        <f>IF(J216&gt;=500,10,IF(J216&gt;=300,8,IF(J216&gt;=200,6,IF(J216&gt;=100,4,IF(J216&gt;=1,2,IF(J216=0,0))))))</f>
        <v>0</v>
      </c>
      <c r="K604" s="17">
        <f>IF(K216&gt;=40,15,IF(K216&gt;=25,12,IF(K216&gt;=15,9,IF(K216&gt;=8,6,0))))</f>
        <v>0</v>
      </c>
      <c r="L604" s="17">
        <f>IF(L216="설치",5,0)</f>
        <v>0</v>
      </c>
      <c r="M604" s="17">
        <f>IF(M216="가능",5,0)</f>
        <v>0</v>
      </c>
      <c r="N604" s="17">
        <f>IF(N216="사용",5,0)</f>
        <v>0</v>
      </c>
      <c r="O604" s="17">
        <f>IF(O216&gt;=550,10,IF(O216&gt;=400,8,IF(O216&gt;=300,6,IF(O216&gt;=200,4,IF(O216&gt;=50,2,0)))))</f>
        <v>0</v>
      </c>
      <c r="P604" s="17">
        <f>IF(P216&gt;=5000,10,IF(P216&gt;=3000,8,IF(P216&gt;=2000,6,IF(P216&gt;=1000,4,IF(P216&gt;=500,2,0)))))</f>
        <v>0</v>
      </c>
      <c r="Q604" s="17">
        <f>IF(Q216&gt;=1000,10,IF(Q216&gt;=800,8,IF(Q216&gt;=600,6,IF(Q216&gt;=400,4,IF(Q216&gt;=200,2,0)))))</f>
        <v>0</v>
      </c>
      <c r="R604" s="17">
        <f>IF(R216&gt;=5000,5,IF(R216&gt;=3000,4,IF(R216&gt;=2000,3,IF(R216&gt;=1000,2,IF(R216&gt;=500,1,0)))))</f>
        <v>0</v>
      </c>
      <c r="S604" s="17">
        <f>IF(S216&gt;=4000,5,IF(S216&gt;=2500,4,IF(S216&gt;=1000,3,IF(S216&gt;=500,2,IF(S216&gt;=300,1,0)))))</f>
        <v>0</v>
      </c>
      <c r="T604" s="17">
        <f>IF(T216&gt;=15,15,IF(T216&gt;=12,12,IF(T216&gt;=9,9,IF(T216&gt;=6,6,IF(T216&gt;=1,3,0)))))</f>
        <v>0</v>
      </c>
      <c r="U604" s="17">
        <f>IF(U216&gt;=50,15,IF(U216&gt;=20,10,IF(U216&gt;=1,5,0)))</f>
        <v>0</v>
      </c>
      <c r="V604" s="17">
        <f>IF(V216&gt;=3,15,IF(V216&gt;=2,10,IF(V216&gt;=1,5,0)))</f>
        <v>0</v>
      </c>
      <c r="W604" s="17">
        <f>IF(W216&gt;=25,10,IF(W216&gt;=20,8,IF(W216&gt;=16,6,IF(W216&gt;=11,4,IF(W216&gt;=6,2,IF(W216&gt;=1,1,0))))))</f>
        <v>0</v>
      </c>
      <c r="X604" s="17">
        <f>IF(X216="구성",15,0)</f>
        <v>0</v>
      </c>
      <c r="Y604" s="17">
        <f>IF(Y216&gt;=4,10,IF(Y216=3,8,IF(Y216=2,6,IF(Y216=1,4,0))))</f>
        <v>0</v>
      </c>
      <c r="Z604" s="35">
        <f>Z216</f>
        <v>0</v>
      </c>
      <c r="AA604" s="35">
        <f>AA216</f>
        <v>0</v>
      </c>
      <c r="AB604" s="35">
        <f>AB216</f>
        <v>0</v>
      </c>
      <c r="AC604" s="35">
        <f>AC216</f>
        <v>0</v>
      </c>
      <c r="AD604" s="35">
        <f>AD216</f>
        <v>0</v>
      </c>
      <c r="AE604" s="18">
        <f t="shared" si="9"/>
        <v>0</v>
      </c>
    </row>
    <row r="605" spans="1:31" x14ac:dyDescent="0.3">
      <c r="A605" s="217">
        <f>A217</f>
        <v>212</v>
      </c>
      <c r="B605" s="16">
        <f>B217</f>
        <v>0</v>
      </c>
      <c r="C605" s="198">
        <f>C217</f>
        <v>0</v>
      </c>
      <c r="D605" s="16">
        <f>D217</f>
        <v>0</v>
      </c>
      <c r="E605" s="16">
        <f t="shared" si="8"/>
        <v>0</v>
      </c>
      <c r="F605" s="17">
        <f>IF(F217="후원(일시22건 또는 정기8건)또는 자원봉사(8명)",10,IF(F217="후원(일시13건 또는 정기5건)또는 자원봉사(7명)",8,IF(F217="후원(일시7건 또는 정기3건)또는 자원봉사(4명)",6,IF(F217="후원(일시4건 또는 정기2건)또는 자원봉사(2명)",4,IF(F217="후원(일시1건 또는 정기1건)또는 자원봉사(1명)",2,0)))))</f>
        <v>0</v>
      </c>
      <c r="G605" s="17">
        <f>IF(G217="게시",5,0)</f>
        <v>0</v>
      </c>
      <c r="H605" s="17">
        <f>IF(H217&gt;=6,20,IF(H217=5,15,IF(H217=4,10,IF(H217=3,5,0))))</f>
        <v>0</v>
      </c>
      <c r="I605" s="17">
        <f>IF(I217&gt;=30,20,IF(I217&gt;=22,15,IF(I217&gt;=15,10,IF(I217&gt;=8,5,0))))</f>
        <v>0</v>
      </c>
      <c r="J605" s="17">
        <f>IF(J217&gt;=500,10,IF(J217&gt;=300,8,IF(J217&gt;=200,6,IF(J217&gt;=100,4,IF(J217&gt;=1,2,IF(J217=0,0))))))</f>
        <v>0</v>
      </c>
      <c r="K605" s="17">
        <f>IF(K217&gt;=40,15,IF(K217&gt;=25,12,IF(K217&gt;=15,9,IF(K217&gt;=8,6,0))))</f>
        <v>0</v>
      </c>
      <c r="L605" s="17">
        <f>IF(L217="설치",5,0)</f>
        <v>0</v>
      </c>
      <c r="M605" s="17">
        <f>IF(M217="가능",5,0)</f>
        <v>0</v>
      </c>
      <c r="N605" s="17">
        <f>IF(N217="사용",5,0)</f>
        <v>0</v>
      </c>
      <c r="O605" s="17">
        <f>IF(O217&gt;=550,10,IF(O217&gt;=400,8,IF(O217&gt;=300,6,IF(O217&gt;=200,4,IF(O217&gt;=50,2,0)))))</f>
        <v>0</v>
      </c>
      <c r="P605" s="17">
        <f>IF(P217&gt;=5000,10,IF(P217&gt;=3000,8,IF(P217&gt;=2000,6,IF(P217&gt;=1000,4,IF(P217&gt;=500,2,0)))))</f>
        <v>0</v>
      </c>
      <c r="Q605" s="17">
        <f>IF(Q217&gt;=1000,10,IF(Q217&gt;=800,8,IF(Q217&gt;=600,6,IF(Q217&gt;=400,4,IF(Q217&gt;=200,2,0)))))</f>
        <v>0</v>
      </c>
      <c r="R605" s="17">
        <f>IF(R217&gt;=5000,5,IF(R217&gt;=3000,4,IF(R217&gt;=2000,3,IF(R217&gt;=1000,2,IF(R217&gt;=500,1,0)))))</f>
        <v>0</v>
      </c>
      <c r="S605" s="17">
        <f>IF(S217&gt;=4000,5,IF(S217&gt;=2500,4,IF(S217&gt;=1000,3,IF(S217&gt;=500,2,IF(S217&gt;=300,1,0)))))</f>
        <v>0</v>
      </c>
      <c r="T605" s="17">
        <f>IF(T217&gt;=15,15,IF(T217&gt;=12,12,IF(T217&gt;=9,9,IF(T217&gt;=6,6,IF(T217&gt;=1,3,0)))))</f>
        <v>0</v>
      </c>
      <c r="U605" s="17">
        <f>IF(U217&gt;=50,15,IF(U217&gt;=20,10,IF(U217&gt;=1,5,0)))</f>
        <v>0</v>
      </c>
      <c r="V605" s="17">
        <f>IF(V217&gt;=3,15,IF(V217&gt;=2,10,IF(V217&gt;=1,5,0)))</f>
        <v>0</v>
      </c>
      <c r="W605" s="17">
        <f>IF(W217&gt;=25,10,IF(W217&gt;=20,8,IF(W217&gt;=16,6,IF(W217&gt;=11,4,IF(W217&gt;=6,2,IF(W217&gt;=1,1,0))))))</f>
        <v>0</v>
      </c>
      <c r="X605" s="17">
        <f>IF(X217="구성",15,0)</f>
        <v>0</v>
      </c>
      <c r="Y605" s="17">
        <f>IF(Y217&gt;=4,10,IF(Y217=3,8,IF(Y217=2,6,IF(Y217=1,4,0))))</f>
        <v>0</v>
      </c>
      <c r="Z605" s="35">
        <f>Z217</f>
        <v>0</v>
      </c>
      <c r="AA605" s="35">
        <f>AA217</f>
        <v>0</v>
      </c>
      <c r="AB605" s="35">
        <f>AB217</f>
        <v>0</v>
      </c>
      <c r="AC605" s="35">
        <f>AC217</f>
        <v>0</v>
      </c>
      <c r="AD605" s="35">
        <f>AD217</f>
        <v>0</v>
      </c>
      <c r="AE605" s="18">
        <f t="shared" si="9"/>
        <v>0</v>
      </c>
    </row>
    <row r="606" spans="1:31" x14ac:dyDescent="0.3">
      <c r="A606" s="217">
        <f>A218</f>
        <v>213</v>
      </c>
      <c r="B606" s="16">
        <f>B218</f>
        <v>0</v>
      </c>
      <c r="C606" s="198">
        <f>C218</f>
        <v>0</v>
      </c>
      <c r="D606" s="16">
        <f>D218</f>
        <v>0</v>
      </c>
      <c r="E606" s="16">
        <f t="shared" si="8"/>
        <v>0</v>
      </c>
      <c r="F606" s="17">
        <f>IF(F218="후원(일시22건 또는 정기8건)또는 자원봉사(8명)",10,IF(F218="후원(일시13건 또는 정기5건)또는 자원봉사(7명)",8,IF(F218="후원(일시7건 또는 정기3건)또는 자원봉사(4명)",6,IF(F218="후원(일시4건 또는 정기2건)또는 자원봉사(2명)",4,IF(F218="후원(일시1건 또는 정기1건)또는 자원봉사(1명)",2,0)))))</f>
        <v>0</v>
      </c>
      <c r="G606" s="17">
        <f>IF(G218="게시",5,0)</f>
        <v>0</v>
      </c>
      <c r="H606" s="17">
        <f>IF(H218&gt;=6,20,IF(H218=5,15,IF(H218=4,10,IF(H218=3,5,0))))</f>
        <v>0</v>
      </c>
      <c r="I606" s="17">
        <f>IF(I218&gt;=30,20,IF(I218&gt;=22,15,IF(I218&gt;=15,10,IF(I218&gt;=8,5,0))))</f>
        <v>0</v>
      </c>
      <c r="J606" s="17">
        <f>IF(J218&gt;=500,10,IF(J218&gt;=300,8,IF(J218&gt;=200,6,IF(J218&gt;=100,4,IF(J218&gt;=1,2,IF(J218=0,0))))))</f>
        <v>0</v>
      </c>
      <c r="K606" s="17">
        <f>IF(K218&gt;=40,15,IF(K218&gt;=25,12,IF(K218&gt;=15,9,IF(K218&gt;=8,6,0))))</f>
        <v>0</v>
      </c>
      <c r="L606" s="17">
        <f>IF(L218="설치",5,0)</f>
        <v>0</v>
      </c>
      <c r="M606" s="17">
        <f>IF(M218="가능",5,0)</f>
        <v>0</v>
      </c>
      <c r="N606" s="17">
        <f>IF(N218="사용",5,0)</f>
        <v>0</v>
      </c>
      <c r="O606" s="17">
        <f>IF(O218&gt;=550,10,IF(O218&gt;=400,8,IF(O218&gt;=300,6,IF(O218&gt;=200,4,IF(O218&gt;=50,2,0)))))</f>
        <v>0</v>
      </c>
      <c r="P606" s="17">
        <f>IF(P218&gt;=5000,10,IF(P218&gt;=3000,8,IF(P218&gt;=2000,6,IF(P218&gt;=1000,4,IF(P218&gt;=500,2,0)))))</f>
        <v>0</v>
      </c>
      <c r="Q606" s="17">
        <f>IF(Q218&gt;=1000,10,IF(Q218&gt;=800,8,IF(Q218&gt;=600,6,IF(Q218&gt;=400,4,IF(Q218&gt;=200,2,0)))))</f>
        <v>0</v>
      </c>
      <c r="R606" s="17">
        <f>IF(R218&gt;=5000,5,IF(R218&gt;=3000,4,IF(R218&gt;=2000,3,IF(R218&gt;=1000,2,IF(R218&gt;=500,1,0)))))</f>
        <v>0</v>
      </c>
      <c r="S606" s="17">
        <f>IF(S218&gt;=4000,5,IF(S218&gt;=2500,4,IF(S218&gt;=1000,3,IF(S218&gt;=500,2,IF(S218&gt;=300,1,0)))))</f>
        <v>0</v>
      </c>
      <c r="T606" s="17">
        <f>IF(T218&gt;=15,15,IF(T218&gt;=12,12,IF(T218&gt;=9,9,IF(T218&gt;=6,6,IF(T218&gt;=1,3,0)))))</f>
        <v>0</v>
      </c>
      <c r="U606" s="17">
        <f>IF(U218&gt;=50,15,IF(U218&gt;=20,10,IF(U218&gt;=1,5,0)))</f>
        <v>0</v>
      </c>
      <c r="V606" s="17">
        <f>IF(V218&gt;=3,15,IF(V218&gt;=2,10,IF(V218&gt;=1,5,0)))</f>
        <v>0</v>
      </c>
      <c r="W606" s="17">
        <f>IF(W218&gt;=25,10,IF(W218&gt;=20,8,IF(W218&gt;=16,6,IF(W218&gt;=11,4,IF(W218&gt;=6,2,IF(W218&gt;=1,1,0))))))</f>
        <v>0</v>
      </c>
      <c r="X606" s="17">
        <f>IF(X218="구성",15,0)</f>
        <v>0</v>
      </c>
      <c r="Y606" s="17">
        <f>IF(Y218&gt;=4,10,IF(Y218=3,8,IF(Y218=2,6,IF(Y218=1,4,0))))</f>
        <v>0</v>
      </c>
      <c r="Z606" s="35">
        <f>Z218</f>
        <v>0</v>
      </c>
      <c r="AA606" s="35">
        <f>AA218</f>
        <v>0</v>
      </c>
      <c r="AB606" s="35">
        <f>AB218</f>
        <v>0</v>
      </c>
      <c r="AC606" s="35">
        <f>AC218</f>
        <v>0</v>
      </c>
      <c r="AD606" s="35">
        <f>AD218</f>
        <v>0</v>
      </c>
      <c r="AE606" s="18">
        <f t="shared" si="9"/>
        <v>0</v>
      </c>
    </row>
    <row r="607" spans="1:31" x14ac:dyDescent="0.3">
      <c r="A607" s="217">
        <f>A219</f>
        <v>214</v>
      </c>
      <c r="B607" s="16">
        <f>B219</f>
        <v>0</v>
      </c>
      <c r="C607" s="198">
        <f>C219</f>
        <v>0</v>
      </c>
      <c r="D607" s="16">
        <f>D219</f>
        <v>0</v>
      </c>
      <c r="E607" s="16">
        <f t="shared" si="8"/>
        <v>0</v>
      </c>
      <c r="F607" s="17">
        <f>IF(F219="후원(일시22건 또는 정기8건)또는 자원봉사(8명)",10,IF(F219="후원(일시13건 또는 정기5건)또는 자원봉사(7명)",8,IF(F219="후원(일시7건 또는 정기3건)또는 자원봉사(4명)",6,IF(F219="후원(일시4건 또는 정기2건)또는 자원봉사(2명)",4,IF(F219="후원(일시1건 또는 정기1건)또는 자원봉사(1명)",2,0)))))</f>
        <v>0</v>
      </c>
      <c r="G607" s="17">
        <f>IF(G219="게시",5,0)</f>
        <v>0</v>
      </c>
      <c r="H607" s="17">
        <f>IF(H219&gt;=6,20,IF(H219=5,15,IF(H219=4,10,IF(H219=3,5,0))))</f>
        <v>0</v>
      </c>
      <c r="I607" s="17">
        <f>IF(I219&gt;=30,20,IF(I219&gt;=22,15,IF(I219&gt;=15,10,IF(I219&gt;=8,5,0))))</f>
        <v>0</v>
      </c>
      <c r="J607" s="17">
        <f>IF(J219&gt;=500,10,IF(J219&gt;=300,8,IF(J219&gt;=200,6,IF(J219&gt;=100,4,IF(J219&gt;=1,2,IF(J219=0,0))))))</f>
        <v>0</v>
      </c>
      <c r="K607" s="17">
        <f>IF(K219&gt;=40,15,IF(K219&gt;=25,12,IF(K219&gt;=15,9,IF(K219&gt;=8,6,0))))</f>
        <v>0</v>
      </c>
      <c r="L607" s="17">
        <f>IF(L219="설치",5,0)</f>
        <v>0</v>
      </c>
      <c r="M607" s="17">
        <f>IF(M219="가능",5,0)</f>
        <v>0</v>
      </c>
      <c r="N607" s="17">
        <f>IF(N219="사용",5,0)</f>
        <v>0</v>
      </c>
      <c r="O607" s="17">
        <f>IF(O219&gt;=550,10,IF(O219&gt;=400,8,IF(O219&gt;=300,6,IF(O219&gt;=200,4,IF(O219&gt;=50,2,0)))))</f>
        <v>0</v>
      </c>
      <c r="P607" s="17">
        <f>IF(P219&gt;=5000,10,IF(P219&gt;=3000,8,IF(P219&gt;=2000,6,IF(P219&gt;=1000,4,IF(P219&gt;=500,2,0)))))</f>
        <v>0</v>
      </c>
      <c r="Q607" s="17">
        <f>IF(Q219&gt;=1000,10,IF(Q219&gt;=800,8,IF(Q219&gt;=600,6,IF(Q219&gt;=400,4,IF(Q219&gt;=200,2,0)))))</f>
        <v>0</v>
      </c>
      <c r="R607" s="17">
        <f>IF(R219&gt;=5000,5,IF(R219&gt;=3000,4,IF(R219&gt;=2000,3,IF(R219&gt;=1000,2,IF(R219&gt;=500,1,0)))))</f>
        <v>0</v>
      </c>
      <c r="S607" s="17">
        <f>IF(S219&gt;=4000,5,IF(S219&gt;=2500,4,IF(S219&gt;=1000,3,IF(S219&gt;=500,2,IF(S219&gt;=300,1,0)))))</f>
        <v>0</v>
      </c>
      <c r="T607" s="17">
        <f>IF(T219&gt;=15,15,IF(T219&gt;=12,12,IF(T219&gt;=9,9,IF(T219&gt;=6,6,IF(T219&gt;=1,3,0)))))</f>
        <v>0</v>
      </c>
      <c r="U607" s="17">
        <f>IF(U219&gt;=50,15,IF(U219&gt;=20,10,IF(U219&gt;=1,5,0)))</f>
        <v>0</v>
      </c>
      <c r="V607" s="17">
        <f>IF(V219&gt;=3,15,IF(V219&gt;=2,10,IF(V219&gt;=1,5,0)))</f>
        <v>0</v>
      </c>
      <c r="W607" s="17">
        <f>IF(W219&gt;=25,10,IF(W219&gt;=20,8,IF(W219&gt;=16,6,IF(W219&gt;=11,4,IF(W219&gt;=6,2,IF(W219&gt;=1,1,0))))))</f>
        <v>0</v>
      </c>
      <c r="X607" s="17">
        <f>IF(X219="구성",15,0)</f>
        <v>0</v>
      </c>
      <c r="Y607" s="17">
        <f>IF(Y219&gt;=4,10,IF(Y219=3,8,IF(Y219=2,6,IF(Y219=1,4,0))))</f>
        <v>0</v>
      </c>
      <c r="Z607" s="35">
        <f>Z219</f>
        <v>0</v>
      </c>
      <c r="AA607" s="35">
        <f>AA219</f>
        <v>0</v>
      </c>
      <c r="AB607" s="35">
        <f>AB219</f>
        <v>0</v>
      </c>
      <c r="AC607" s="35">
        <f>AC219</f>
        <v>0</v>
      </c>
      <c r="AD607" s="35">
        <f>AD219</f>
        <v>0</v>
      </c>
      <c r="AE607" s="18">
        <f t="shared" si="9"/>
        <v>0</v>
      </c>
    </row>
    <row r="608" spans="1:31" x14ac:dyDescent="0.3">
      <c r="A608" s="217">
        <f>A220</f>
        <v>215</v>
      </c>
      <c r="B608" s="16">
        <f>B220</f>
        <v>0</v>
      </c>
      <c r="C608" s="198">
        <f>C220</f>
        <v>0</v>
      </c>
      <c r="D608" s="16">
        <f>D220</f>
        <v>0</v>
      </c>
      <c r="E608" s="16">
        <f t="shared" si="8"/>
        <v>0</v>
      </c>
      <c r="F608" s="17">
        <f>IF(F220="후원(일시22건 또는 정기8건)또는 자원봉사(8명)",10,IF(F220="후원(일시13건 또는 정기5건)또는 자원봉사(7명)",8,IF(F220="후원(일시7건 또는 정기3건)또는 자원봉사(4명)",6,IF(F220="후원(일시4건 또는 정기2건)또는 자원봉사(2명)",4,IF(F220="후원(일시1건 또는 정기1건)또는 자원봉사(1명)",2,0)))))</f>
        <v>0</v>
      </c>
      <c r="G608" s="17">
        <f>IF(G220="게시",5,0)</f>
        <v>0</v>
      </c>
      <c r="H608" s="17">
        <f>IF(H220&gt;=6,20,IF(H220=5,15,IF(H220=4,10,IF(H220=3,5,0))))</f>
        <v>0</v>
      </c>
      <c r="I608" s="17">
        <f>IF(I220&gt;=30,20,IF(I220&gt;=22,15,IF(I220&gt;=15,10,IF(I220&gt;=8,5,0))))</f>
        <v>0</v>
      </c>
      <c r="J608" s="17">
        <f>IF(J220&gt;=500,10,IF(J220&gt;=300,8,IF(J220&gt;=200,6,IF(J220&gt;=100,4,IF(J220&gt;=1,2,IF(J220=0,0))))))</f>
        <v>0</v>
      </c>
      <c r="K608" s="17">
        <f>IF(K220&gt;=40,15,IF(K220&gt;=25,12,IF(K220&gt;=15,9,IF(K220&gt;=8,6,0))))</f>
        <v>0</v>
      </c>
      <c r="L608" s="17">
        <f>IF(L220="설치",5,0)</f>
        <v>0</v>
      </c>
      <c r="M608" s="17">
        <f>IF(M220="가능",5,0)</f>
        <v>0</v>
      </c>
      <c r="N608" s="17">
        <f>IF(N220="사용",5,0)</f>
        <v>0</v>
      </c>
      <c r="O608" s="17">
        <f>IF(O220&gt;=550,10,IF(O220&gt;=400,8,IF(O220&gt;=300,6,IF(O220&gt;=200,4,IF(O220&gt;=50,2,0)))))</f>
        <v>0</v>
      </c>
      <c r="P608" s="17">
        <f>IF(P220&gt;=5000,10,IF(P220&gt;=3000,8,IF(P220&gt;=2000,6,IF(P220&gt;=1000,4,IF(P220&gt;=500,2,0)))))</f>
        <v>0</v>
      </c>
      <c r="Q608" s="17">
        <f>IF(Q220&gt;=1000,10,IF(Q220&gt;=800,8,IF(Q220&gt;=600,6,IF(Q220&gt;=400,4,IF(Q220&gt;=200,2,0)))))</f>
        <v>0</v>
      </c>
      <c r="R608" s="17">
        <f>IF(R220&gt;=5000,5,IF(R220&gt;=3000,4,IF(R220&gt;=2000,3,IF(R220&gt;=1000,2,IF(R220&gt;=500,1,0)))))</f>
        <v>0</v>
      </c>
      <c r="S608" s="17">
        <f>IF(S220&gt;=4000,5,IF(S220&gt;=2500,4,IF(S220&gt;=1000,3,IF(S220&gt;=500,2,IF(S220&gt;=300,1,0)))))</f>
        <v>0</v>
      </c>
      <c r="T608" s="17">
        <f>IF(T220&gt;=15,15,IF(T220&gt;=12,12,IF(T220&gt;=9,9,IF(T220&gt;=6,6,IF(T220&gt;=1,3,0)))))</f>
        <v>0</v>
      </c>
      <c r="U608" s="17">
        <f>IF(U220&gt;=50,15,IF(U220&gt;=20,10,IF(U220&gt;=1,5,0)))</f>
        <v>0</v>
      </c>
      <c r="V608" s="17">
        <f>IF(V220&gt;=3,15,IF(V220&gt;=2,10,IF(V220&gt;=1,5,0)))</f>
        <v>0</v>
      </c>
      <c r="W608" s="17">
        <f>IF(W220&gt;=25,10,IF(W220&gt;=20,8,IF(W220&gt;=16,6,IF(W220&gt;=11,4,IF(W220&gt;=6,2,IF(W220&gt;=1,1,0))))))</f>
        <v>0</v>
      </c>
      <c r="X608" s="17">
        <f>IF(X220="구성",15,0)</f>
        <v>0</v>
      </c>
      <c r="Y608" s="17">
        <f>IF(Y220&gt;=4,10,IF(Y220=3,8,IF(Y220=2,6,IF(Y220=1,4,0))))</f>
        <v>0</v>
      </c>
      <c r="Z608" s="35">
        <f>Z220</f>
        <v>0</v>
      </c>
      <c r="AA608" s="35">
        <f>AA220</f>
        <v>0</v>
      </c>
      <c r="AB608" s="35">
        <f>AB220</f>
        <v>0</v>
      </c>
      <c r="AC608" s="35">
        <f>AC220</f>
        <v>0</v>
      </c>
      <c r="AD608" s="35">
        <f>AD220</f>
        <v>0</v>
      </c>
      <c r="AE608" s="18">
        <f t="shared" si="9"/>
        <v>0</v>
      </c>
    </row>
    <row r="609" spans="1:31" x14ac:dyDescent="0.3">
      <c r="A609" s="217">
        <f>A221</f>
        <v>216</v>
      </c>
      <c r="B609" s="16">
        <f>B221</f>
        <v>0</v>
      </c>
      <c r="C609" s="198">
        <f>C221</f>
        <v>0</v>
      </c>
      <c r="D609" s="16">
        <f>D221</f>
        <v>0</v>
      </c>
      <c r="E609" s="16">
        <f t="shared" si="8"/>
        <v>0</v>
      </c>
      <c r="F609" s="17">
        <f>IF(F221="후원(일시22건 또는 정기8건)또는 자원봉사(8명)",10,IF(F221="후원(일시13건 또는 정기5건)또는 자원봉사(7명)",8,IF(F221="후원(일시7건 또는 정기3건)또는 자원봉사(4명)",6,IF(F221="후원(일시4건 또는 정기2건)또는 자원봉사(2명)",4,IF(F221="후원(일시1건 또는 정기1건)또는 자원봉사(1명)",2,0)))))</f>
        <v>0</v>
      </c>
      <c r="G609" s="17">
        <f>IF(G221="게시",5,0)</f>
        <v>0</v>
      </c>
      <c r="H609" s="17">
        <f>IF(H221&gt;=6,20,IF(H221=5,15,IF(H221=4,10,IF(H221=3,5,0))))</f>
        <v>0</v>
      </c>
      <c r="I609" s="17">
        <f>IF(I221&gt;=30,20,IF(I221&gt;=22,15,IF(I221&gt;=15,10,IF(I221&gt;=8,5,0))))</f>
        <v>0</v>
      </c>
      <c r="J609" s="17">
        <f>IF(J221&gt;=500,10,IF(J221&gt;=300,8,IF(J221&gt;=200,6,IF(J221&gt;=100,4,IF(J221&gt;=1,2,IF(J221=0,0))))))</f>
        <v>0</v>
      </c>
      <c r="K609" s="17">
        <f>IF(K221&gt;=40,15,IF(K221&gt;=25,12,IF(K221&gt;=15,9,IF(K221&gt;=8,6,0))))</f>
        <v>0</v>
      </c>
      <c r="L609" s="17">
        <f>IF(L221="설치",5,0)</f>
        <v>0</v>
      </c>
      <c r="M609" s="17">
        <f>IF(M221="가능",5,0)</f>
        <v>0</v>
      </c>
      <c r="N609" s="17">
        <f>IF(N221="사용",5,0)</f>
        <v>0</v>
      </c>
      <c r="O609" s="17">
        <f>IF(O221&gt;=550,10,IF(O221&gt;=400,8,IF(O221&gt;=300,6,IF(O221&gt;=200,4,IF(O221&gt;=50,2,0)))))</f>
        <v>0</v>
      </c>
      <c r="P609" s="17">
        <f>IF(P221&gt;=5000,10,IF(P221&gt;=3000,8,IF(P221&gt;=2000,6,IF(P221&gt;=1000,4,IF(P221&gt;=500,2,0)))))</f>
        <v>0</v>
      </c>
      <c r="Q609" s="17">
        <f>IF(Q221&gt;=1000,10,IF(Q221&gt;=800,8,IF(Q221&gt;=600,6,IF(Q221&gt;=400,4,IF(Q221&gt;=200,2,0)))))</f>
        <v>0</v>
      </c>
      <c r="R609" s="17">
        <f>IF(R221&gt;=5000,5,IF(R221&gt;=3000,4,IF(R221&gt;=2000,3,IF(R221&gt;=1000,2,IF(R221&gt;=500,1,0)))))</f>
        <v>0</v>
      </c>
      <c r="S609" s="17">
        <f>IF(S221&gt;=4000,5,IF(S221&gt;=2500,4,IF(S221&gt;=1000,3,IF(S221&gt;=500,2,IF(S221&gt;=300,1,0)))))</f>
        <v>0</v>
      </c>
      <c r="T609" s="17">
        <f>IF(T221&gt;=15,15,IF(T221&gt;=12,12,IF(T221&gt;=9,9,IF(T221&gt;=6,6,IF(T221&gt;=1,3,0)))))</f>
        <v>0</v>
      </c>
      <c r="U609" s="17">
        <f>IF(U221&gt;=50,15,IF(U221&gt;=20,10,IF(U221&gt;=1,5,0)))</f>
        <v>0</v>
      </c>
      <c r="V609" s="17">
        <f>IF(V221&gt;=3,15,IF(V221&gt;=2,10,IF(V221&gt;=1,5,0)))</f>
        <v>0</v>
      </c>
      <c r="W609" s="17">
        <f>IF(W221&gt;=25,10,IF(W221&gt;=20,8,IF(W221&gt;=16,6,IF(W221&gt;=11,4,IF(W221&gt;=6,2,IF(W221&gt;=1,1,0))))))</f>
        <v>0</v>
      </c>
      <c r="X609" s="17">
        <f>IF(X221="구성",15,0)</f>
        <v>0</v>
      </c>
      <c r="Y609" s="17">
        <f>IF(Y221&gt;=4,10,IF(Y221=3,8,IF(Y221=2,6,IF(Y221=1,4,0))))</f>
        <v>0</v>
      </c>
      <c r="Z609" s="35">
        <f>Z221</f>
        <v>0</v>
      </c>
      <c r="AA609" s="35">
        <f>AA221</f>
        <v>0</v>
      </c>
      <c r="AB609" s="35">
        <f>AB221</f>
        <v>0</v>
      </c>
      <c r="AC609" s="35">
        <f>AC221</f>
        <v>0</v>
      </c>
      <c r="AD609" s="35">
        <f>AD221</f>
        <v>0</v>
      </c>
      <c r="AE609" s="18">
        <f t="shared" si="9"/>
        <v>0</v>
      </c>
    </row>
    <row r="610" spans="1:31" x14ac:dyDescent="0.3">
      <c r="A610" s="217">
        <f>A222</f>
        <v>217</v>
      </c>
      <c r="B610" s="16">
        <f>B222</f>
        <v>0</v>
      </c>
      <c r="C610" s="198">
        <f>C222</f>
        <v>0</v>
      </c>
      <c r="D610" s="16">
        <f>D222</f>
        <v>0</v>
      </c>
      <c r="E610" s="16">
        <f t="shared" si="8"/>
        <v>0</v>
      </c>
      <c r="F610" s="17">
        <f>IF(F222="후원(일시22건 또는 정기8건)또는 자원봉사(8명)",10,IF(F222="후원(일시13건 또는 정기5건)또는 자원봉사(7명)",8,IF(F222="후원(일시7건 또는 정기3건)또는 자원봉사(4명)",6,IF(F222="후원(일시4건 또는 정기2건)또는 자원봉사(2명)",4,IF(F222="후원(일시1건 또는 정기1건)또는 자원봉사(1명)",2,0)))))</f>
        <v>0</v>
      </c>
      <c r="G610" s="17">
        <f>IF(G222="게시",5,0)</f>
        <v>0</v>
      </c>
      <c r="H610" s="17">
        <f>IF(H222&gt;=6,20,IF(H222=5,15,IF(H222=4,10,IF(H222=3,5,0))))</f>
        <v>0</v>
      </c>
      <c r="I610" s="17">
        <f>IF(I222&gt;=30,20,IF(I222&gt;=22,15,IF(I222&gt;=15,10,IF(I222&gt;=8,5,0))))</f>
        <v>0</v>
      </c>
      <c r="J610" s="17">
        <f>IF(J222&gt;=500,10,IF(J222&gt;=300,8,IF(J222&gt;=200,6,IF(J222&gt;=100,4,IF(J222&gt;=1,2,IF(J222=0,0))))))</f>
        <v>0</v>
      </c>
      <c r="K610" s="17">
        <f>IF(K222&gt;=40,15,IF(K222&gt;=25,12,IF(K222&gt;=15,9,IF(K222&gt;=8,6,0))))</f>
        <v>0</v>
      </c>
      <c r="L610" s="17">
        <f>IF(L222="설치",5,0)</f>
        <v>0</v>
      </c>
      <c r="M610" s="17">
        <f>IF(M222="가능",5,0)</f>
        <v>0</v>
      </c>
      <c r="N610" s="17">
        <f>IF(N222="사용",5,0)</f>
        <v>0</v>
      </c>
      <c r="O610" s="17">
        <f>IF(O222&gt;=550,10,IF(O222&gt;=400,8,IF(O222&gt;=300,6,IF(O222&gt;=200,4,IF(O222&gt;=50,2,0)))))</f>
        <v>0</v>
      </c>
      <c r="P610" s="17">
        <f>IF(P222&gt;=5000,10,IF(P222&gt;=3000,8,IF(P222&gt;=2000,6,IF(P222&gt;=1000,4,IF(P222&gt;=500,2,0)))))</f>
        <v>0</v>
      </c>
      <c r="Q610" s="17">
        <f>IF(Q222&gt;=1000,10,IF(Q222&gt;=800,8,IF(Q222&gt;=600,6,IF(Q222&gt;=400,4,IF(Q222&gt;=200,2,0)))))</f>
        <v>0</v>
      </c>
      <c r="R610" s="17">
        <f>IF(R222&gt;=5000,5,IF(R222&gt;=3000,4,IF(R222&gt;=2000,3,IF(R222&gt;=1000,2,IF(R222&gt;=500,1,0)))))</f>
        <v>0</v>
      </c>
      <c r="S610" s="17">
        <f>IF(S222&gt;=4000,5,IF(S222&gt;=2500,4,IF(S222&gt;=1000,3,IF(S222&gt;=500,2,IF(S222&gt;=300,1,0)))))</f>
        <v>0</v>
      </c>
      <c r="T610" s="17">
        <f>IF(T222&gt;=15,15,IF(T222&gt;=12,12,IF(T222&gt;=9,9,IF(T222&gt;=6,6,IF(T222&gt;=1,3,0)))))</f>
        <v>0</v>
      </c>
      <c r="U610" s="17">
        <f>IF(U222&gt;=50,15,IF(U222&gt;=20,10,IF(U222&gt;=1,5,0)))</f>
        <v>0</v>
      </c>
      <c r="V610" s="17">
        <f>IF(V222&gt;=3,15,IF(V222&gt;=2,10,IF(V222&gt;=1,5,0)))</f>
        <v>0</v>
      </c>
      <c r="W610" s="17">
        <f>IF(W222&gt;=25,10,IF(W222&gt;=20,8,IF(W222&gt;=16,6,IF(W222&gt;=11,4,IF(W222&gt;=6,2,IF(W222&gt;=1,1,0))))))</f>
        <v>0</v>
      </c>
      <c r="X610" s="17">
        <f>IF(X222="구성",15,0)</f>
        <v>0</v>
      </c>
      <c r="Y610" s="17">
        <f>IF(Y222&gt;=4,10,IF(Y222=3,8,IF(Y222=2,6,IF(Y222=1,4,0))))</f>
        <v>0</v>
      </c>
      <c r="Z610" s="35">
        <f>Z222</f>
        <v>0</v>
      </c>
      <c r="AA610" s="35">
        <f>AA222</f>
        <v>0</v>
      </c>
      <c r="AB610" s="35">
        <f>AB222</f>
        <v>0</v>
      </c>
      <c r="AC610" s="35">
        <f>AC222</f>
        <v>0</v>
      </c>
      <c r="AD610" s="35">
        <f>AD222</f>
        <v>0</v>
      </c>
      <c r="AE610" s="18">
        <f t="shared" si="9"/>
        <v>0</v>
      </c>
    </row>
    <row r="611" spans="1:31" x14ac:dyDescent="0.3">
      <c r="A611" s="217">
        <f>A223</f>
        <v>218</v>
      </c>
      <c r="B611" s="16">
        <f>B223</f>
        <v>0</v>
      </c>
      <c r="C611" s="198">
        <f>C223</f>
        <v>0</v>
      </c>
      <c r="D611" s="16">
        <f>D223</f>
        <v>0</v>
      </c>
      <c r="E611" s="16">
        <f t="shared" si="8"/>
        <v>0</v>
      </c>
      <c r="F611" s="17">
        <f>IF(F223="후원(일시22건 또는 정기8건)또는 자원봉사(8명)",10,IF(F223="후원(일시13건 또는 정기5건)또는 자원봉사(7명)",8,IF(F223="후원(일시7건 또는 정기3건)또는 자원봉사(4명)",6,IF(F223="후원(일시4건 또는 정기2건)또는 자원봉사(2명)",4,IF(F223="후원(일시1건 또는 정기1건)또는 자원봉사(1명)",2,0)))))</f>
        <v>0</v>
      </c>
      <c r="G611" s="17">
        <f>IF(G223="게시",5,0)</f>
        <v>0</v>
      </c>
      <c r="H611" s="17">
        <f>IF(H223&gt;=6,20,IF(H223=5,15,IF(H223=4,10,IF(H223=3,5,0))))</f>
        <v>0</v>
      </c>
      <c r="I611" s="17">
        <f>IF(I223&gt;=30,20,IF(I223&gt;=22,15,IF(I223&gt;=15,10,IF(I223&gt;=8,5,0))))</f>
        <v>0</v>
      </c>
      <c r="J611" s="17">
        <f>IF(J223&gt;=500,10,IF(J223&gt;=300,8,IF(J223&gt;=200,6,IF(J223&gt;=100,4,IF(J223&gt;=1,2,IF(J223=0,0))))))</f>
        <v>0</v>
      </c>
      <c r="K611" s="17">
        <f>IF(K223&gt;=40,15,IF(K223&gt;=25,12,IF(K223&gt;=15,9,IF(K223&gt;=8,6,0))))</f>
        <v>0</v>
      </c>
      <c r="L611" s="17">
        <f>IF(L223="설치",5,0)</f>
        <v>0</v>
      </c>
      <c r="M611" s="17">
        <f>IF(M223="가능",5,0)</f>
        <v>0</v>
      </c>
      <c r="N611" s="17">
        <f>IF(N223="사용",5,0)</f>
        <v>0</v>
      </c>
      <c r="O611" s="17">
        <f>IF(O223&gt;=550,10,IF(O223&gt;=400,8,IF(O223&gt;=300,6,IF(O223&gt;=200,4,IF(O223&gt;=50,2,0)))))</f>
        <v>0</v>
      </c>
      <c r="P611" s="17">
        <f>IF(P223&gt;=5000,10,IF(P223&gt;=3000,8,IF(P223&gt;=2000,6,IF(P223&gt;=1000,4,IF(P223&gt;=500,2,0)))))</f>
        <v>0</v>
      </c>
      <c r="Q611" s="17">
        <f>IF(Q223&gt;=1000,10,IF(Q223&gt;=800,8,IF(Q223&gt;=600,6,IF(Q223&gt;=400,4,IF(Q223&gt;=200,2,0)))))</f>
        <v>0</v>
      </c>
      <c r="R611" s="17">
        <f>IF(R223&gt;=5000,5,IF(R223&gt;=3000,4,IF(R223&gt;=2000,3,IF(R223&gt;=1000,2,IF(R223&gt;=500,1,0)))))</f>
        <v>0</v>
      </c>
      <c r="S611" s="17">
        <f>IF(S223&gt;=4000,5,IF(S223&gt;=2500,4,IF(S223&gt;=1000,3,IF(S223&gt;=500,2,IF(S223&gt;=300,1,0)))))</f>
        <v>0</v>
      </c>
      <c r="T611" s="17">
        <f>IF(T223&gt;=15,15,IF(T223&gt;=12,12,IF(T223&gt;=9,9,IF(T223&gt;=6,6,IF(T223&gt;=1,3,0)))))</f>
        <v>0</v>
      </c>
      <c r="U611" s="17">
        <f>IF(U223&gt;=50,15,IF(U223&gt;=20,10,IF(U223&gt;=1,5,0)))</f>
        <v>0</v>
      </c>
      <c r="V611" s="17">
        <f>IF(V223&gt;=3,15,IF(V223&gt;=2,10,IF(V223&gt;=1,5,0)))</f>
        <v>0</v>
      </c>
      <c r="W611" s="17">
        <f>IF(W223&gt;=25,10,IF(W223&gt;=20,8,IF(W223&gt;=16,6,IF(W223&gt;=11,4,IF(W223&gt;=6,2,IF(W223&gt;=1,1,0))))))</f>
        <v>0</v>
      </c>
      <c r="X611" s="17">
        <f>IF(X223="구성",15,0)</f>
        <v>0</v>
      </c>
      <c r="Y611" s="17">
        <f>IF(Y223&gt;=4,10,IF(Y223=3,8,IF(Y223=2,6,IF(Y223=1,4,0))))</f>
        <v>0</v>
      </c>
      <c r="Z611" s="35">
        <f>Z223</f>
        <v>0</v>
      </c>
      <c r="AA611" s="35">
        <f>AA223</f>
        <v>0</v>
      </c>
      <c r="AB611" s="35">
        <f>AB223</f>
        <v>0</v>
      </c>
      <c r="AC611" s="35">
        <f>AC223</f>
        <v>0</v>
      </c>
      <c r="AD611" s="35">
        <f>AD223</f>
        <v>0</v>
      </c>
      <c r="AE611" s="18">
        <f t="shared" si="9"/>
        <v>0</v>
      </c>
    </row>
    <row r="612" spans="1:31" x14ac:dyDescent="0.3">
      <c r="A612" s="217">
        <f>A224</f>
        <v>219</v>
      </c>
      <c r="B612" s="16">
        <f>B224</f>
        <v>0</v>
      </c>
      <c r="C612" s="198">
        <f>C224</f>
        <v>0</v>
      </c>
      <c r="D612" s="16">
        <f>D224</f>
        <v>0</v>
      </c>
      <c r="E612" s="16">
        <f t="shared" si="8"/>
        <v>0</v>
      </c>
      <c r="F612" s="17">
        <f>IF(F224="후원(일시22건 또는 정기8건)또는 자원봉사(8명)",10,IF(F224="후원(일시13건 또는 정기5건)또는 자원봉사(7명)",8,IF(F224="후원(일시7건 또는 정기3건)또는 자원봉사(4명)",6,IF(F224="후원(일시4건 또는 정기2건)또는 자원봉사(2명)",4,IF(F224="후원(일시1건 또는 정기1건)또는 자원봉사(1명)",2,0)))))</f>
        <v>0</v>
      </c>
      <c r="G612" s="17">
        <f>IF(G224="게시",5,0)</f>
        <v>0</v>
      </c>
      <c r="H612" s="17">
        <f>IF(H224&gt;=6,20,IF(H224=5,15,IF(H224=4,10,IF(H224=3,5,0))))</f>
        <v>0</v>
      </c>
      <c r="I612" s="17">
        <f>IF(I224&gt;=30,20,IF(I224&gt;=22,15,IF(I224&gt;=15,10,IF(I224&gt;=8,5,0))))</f>
        <v>0</v>
      </c>
      <c r="J612" s="17">
        <f>IF(J224&gt;=500,10,IF(J224&gt;=300,8,IF(J224&gt;=200,6,IF(J224&gt;=100,4,IF(J224&gt;=1,2,IF(J224=0,0))))))</f>
        <v>0</v>
      </c>
      <c r="K612" s="17">
        <f>IF(K224&gt;=40,15,IF(K224&gt;=25,12,IF(K224&gt;=15,9,IF(K224&gt;=8,6,0))))</f>
        <v>0</v>
      </c>
      <c r="L612" s="17">
        <f>IF(L224="설치",5,0)</f>
        <v>0</v>
      </c>
      <c r="M612" s="17">
        <f>IF(M224="가능",5,0)</f>
        <v>0</v>
      </c>
      <c r="N612" s="17">
        <f>IF(N224="사용",5,0)</f>
        <v>0</v>
      </c>
      <c r="O612" s="17">
        <f>IF(O224&gt;=550,10,IF(O224&gt;=400,8,IF(O224&gt;=300,6,IF(O224&gt;=200,4,IF(O224&gt;=50,2,0)))))</f>
        <v>0</v>
      </c>
      <c r="P612" s="17">
        <f>IF(P224&gt;=5000,10,IF(P224&gt;=3000,8,IF(P224&gt;=2000,6,IF(P224&gt;=1000,4,IF(P224&gt;=500,2,0)))))</f>
        <v>0</v>
      </c>
      <c r="Q612" s="17">
        <f>IF(Q224&gt;=1000,10,IF(Q224&gt;=800,8,IF(Q224&gt;=600,6,IF(Q224&gt;=400,4,IF(Q224&gt;=200,2,0)))))</f>
        <v>0</v>
      </c>
      <c r="R612" s="17">
        <f>IF(R224&gt;=5000,5,IF(R224&gt;=3000,4,IF(R224&gt;=2000,3,IF(R224&gt;=1000,2,IF(R224&gt;=500,1,0)))))</f>
        <v>0</v>
      </c>
      <c r="S612" s="17">
        <f>IF(S224&gt;=4000,5,IF(S224&gt;=2500,4,IF(S224&gt;=1000,3,IF(S224&gt;=500,2,IF(S224&gt;=300,1,0)))))</f>
        <v>0</v>
      </c>
      <c r="T612" s="17">
        <f>IF(T224&gt;=15,15,IF(T224&gt;=12,12,IF(T224&gt;=9,9,IF(T224&gt;=6,6,IF(T224&gt;=1,3,0)))))</f>
        <v>0</v>
      </c>
      <c r="U612" s="17">
        <f>IF(U224&gt;=50,15,IF(U224&gt;=20,10,IF(U224&gt;=1,5,0)))</f>
        <v>0</v>
      </c>
      <c r="V612" s="17">
        <f>IF(V224&gt;=3,15,IF(V224&gt;=2,10,IF(V224&gt;=1,5,0)))</f>
        <v>0</v>
      </c>
      <c r="W612" s="17">
        <f>IF(W224&gt;=25,10,IF(W224&gt;=20,8,IF(W224&gt;=16,6,IF(W224&gt;=11,4,IF(W224&gt;=6,2,IF(W224&gt;=1,1,0))))))</f>
        <v>0</v>
      </c>
      <c r="X612" s="17">
        <f>IF(X224="구성",15,0)</f>
        <v>0</v>
      </c>
      <c r="Y612" s="17">
        <f>IF(Y224&gt;=4,10,IF(Y224=3,8,IF(Y224=2,6,IF(Y224=1,4,0))))</f>
        <v>0</v>
      </c>
      <c r="Z612" s="35">
        <f>Z224</f>
        <v>0</v>
      </c>
      <c r="AA612" s="35">
        <f>AA224</f>
        <v>0</v>
      </c>
      <c r="AB612" s="35">
        <f>AB224</f>
        <v>0</v>
      </c>
      <c r="AC612" s="35">
        <f>AC224</f>
        <v>0</v>
      </c>
      <c r="AD612" s="35">
        <f>AD224</f>
        <v>0</v>
      </c>
      <c r="AE612" s="18">
        <f t="shared" si="9"/>
        <v>0</v>
      </c>
    </row>
    <row r="613" spans="1:31" x14ac:dyDescent="0.3">
      <c r="A613" s="217">
        <f>A225</f>
        <v>220</v>
      </c>
      <c r="B613" s="16">
        <f>B225</f>
        <v>0</v>
      </c>
      <c r="C613" s="198">
        <f>C225</f>
        <v>0</v>
      </c>
      <c r="D613" s="16">
        <f>D225</f>
        <v>0</v>
      </c>
      <c r="E613" s="16">
        <f t="shared" si="8"/>
        <v>0</v>
      </c>
      <c r="F613" s="17">
        <f>IF(F225="후원(일시22건 또는 정기8건)또는 자원봉사(8명)",10,IF(F225="후원(일시13건 또는 정기5건)또는 자원봉사(7명)",8,IF(F225="후원(일시7건 또는 정기3건)또는 자원봉사(4명)",6,IF(F225="후원(일시4건 또는 정기2건)또는 자원봉사(2명)",4,IF(F225="후원(일시1건 또는 정기1건)또는 자원봉사(1명)",2,0)))))</f>
        <v>0</v>
      </c>
      <c r="G613" s="17">
        <f>IF(G225="게시",5,0)</f>
        <v>0</v>
      </c>
      <c r="H613" s="17">
        <f>IF(H225&gt;=6,20,IF(H225=5,15,IF(H225=4,10,IF(H225=3,5,0))))</f>
        <v>0</v>
      </c>
      <c r="I613" s="17">
        <f>IF(I225&gt;=30,20,IF(I225&gt;=22,15,IF(I225&gt;=15,10,IF(I225&gt;=8,5,0))))</f>
        <v>0</v>
      </c>
      <c r="J613" s="17">
        <f>IF(J225&gt;=500,10,IF(J225&gt;=300,8,IF(J225&gt;=200,6,IF(J225&gt;=100,4,IF(J225&gt;=1,2,IF(J225=0,0))))))</f>
        <v>0</v>
      </c>
      <c r="K613" s="17">
        <f>IF(K225&gt;=40,15,IF(K225&gt;=25,12,IF(K225&gt;=15,9,IF(K225&gt;=8,6,0))))</f>
        <v>0</v>
      </c>
      <c r="L613" s="17">
        <f>IF(L225="설치",5,0)</f>
        <v>0</v>
      </c>
      <c r="M613" s="17">
        <f>IF(M225="가능",5,0)</f>
        <v>0</v>
      </c>
      <c r="N613" s="17">
        <f>IF(N225="사용",5,0)</f>
        <v>0</v>
      </c>
      <c r="O613" s="17">
        <f>IF(O225&gt;=550,10,IF(O225&gt;=400,8,IF(O225&gt;=300,6,IF(O225&gt;=200,4,IF(O225&gt;=50,2,0)))))</f>
        <v>0</v>
      </c>
      <c r="P613" s="17">
        <f>IF(P225&gt;=5000,10,IF(P225&gt;=3000,8,IF(P225&gt;=2000,6,IF(P225&gt;=1000,4,IF(P225&gt;=500,2,0)))))</f>
        <v>0</v>
      </c>
      <c r="Q613" s="17">
        <f>IF(Q225&gt;=1000,10,IF(Q225&gt;=800,8,IF(Q225&gt;=600,6,IF(Q225&gt;=400,4,IF(Q225&gt;=200,2,0)))))</f>
        <v>0</v>
      </c>
      <c r="R613" s="17">
        <f>IF(R225&gt;=5000,5,IF(R225&gt;=3000,4,IF(R225&gt;=2000,3,IF(R225&gt;=1000,2,IF(R225&gt;=500,1,0)))))</f>
        <v>0</v>
      </c>
      <c r="S613" s="17">
        <f>IF(S225&gt;=4000,5,IF(S225&gt;=2500,4,IF(S225&gt;=1000,3,IF(S225&gt;=500,2,IF(S225&gt;=300,1,0)))))</f>
        <v>0</v>
      </c>
      <c r="T613" s="17">
        <f>IF(T225&gt;=15,15,IF(T225&gt;=12,12,IF(T225&gt;=9,9,IF(T225&gt;=6,6,IF(T225&gt;=1,3,0)))))</f>
        <v>0</v>
      </c>
      <c r="U613" s="17">
        <f>IF(U225&gt;=50,15,IF(U225&gt;=20,10,IF(U225&gt;=1,5,0)))</f>
        <v>0</v>
      </c>
      <c r="V613" s="17">
        <f>IF(V225&gt;=3,15,IF(V225&gt;=2,10,IF(V225&gt;=1,5,0)))</f>
        <v>0</v>
      </c>
      <c r="W613" s="17">
        <f>IF(W225&gt;=25,10,IF(W225&gt;=20,8,IF(W225&gt;=16,6,IF(W225&gt;=11,4,IF(W225&gt;=6,2,IF(W225&gt;=1,1,0))))))</f>
        <v>0</v>
      </c>
      <c r="X613" s="17">
        <f>IF(X225="구성",15,0)</f>
        <v>0</v>
      </c>
      <c r="Y613" s="17">
        <f>IF(Y225&gt;=4,10,IF(Y225=3,8,IF(Y225=2,6,IF(Y225=1,4,0))))</f>
        <v>0</v>
      </c>
      <c r="Z613" s="35">
        <f>Z225</f>
        <v>0</v>
      </c>
      <c r="AA613" s="35">
        <f>AA225</f>
        <v>0</v>
      </c>
      <c r="AB613" s="35">
        <f>AB225</f>
        <v>0</v>
      </c>
      <c r="AC613" s="35">
        <f>AC225</f>
        <v>0</v>
      </c>
      <c r="AD613" s="35">
        <f>AD225</f>
        <v>0</v>
      </c>
      <c r="AE613" s="18">
        <f t="shared" si="9"/>
        <v>0</v>
      </c>
    </row>
    <row r="614" spans="1:31" x14ac:dyDescent="0.3">
      <c r="A614" s="217">
        <f>A226</f>
        <v>221</v>
      </c>
      <c r="B614" s="16">
        <f>B226</f>
        <v>0</v>
      </c>
      <c r="C614" s="198">
        <f>C226</f>
        <v>0</v>
      </c>
      <c r="D614" s="16">
        <f>D226</f>
        <v>0</v>
      </c>
      <c r="E614" s="16">
        <f t="shared" si="8"/>
        <v>0</v>
      </c>
      <c r="F614" s="17">
        <f>IF(F226="후원(일시22건 또는 정기8건)또는 자원봉사(8명)",10,IF(F226="후원(일시13건 또는 정기5건)또는 자원봉사(7명)",8,IF(F226="후원(일시7건 또는 정기3건)또는 자원봉사(4명)",6,IF(F226="후원(일시4건 또는 정기2건)또는 자원봉사(2명)",4,IF(F226="후원(일시1건 또는 정기1건)또는 자원봉사(1명)",2,0)))))</f>
        <v>0</v>
      </c>
      <c r="G614" s="17">
        <f>IF(G226="게시",5,0)</f>
        <v>0</v>
      </c>
      <c r="H614" s="17">
        <f>IF(H226&gt;=6,20,IF(H226=5,15,IF(H226=4,10,IF(H226=3,5,0))))</f>
        <v>0</v>
      </c>
      <c r="I614" s="17">
        <f>IF(I226&gt;=30,20,IF(I226&gt;=22,15,IF(I226&gt;=15,10,IF(I226&gt;=8,5,0))))</f>
        <v>0</v>
      </c>
      <c r="J614" s="17">
        <f>IF(J226&gt;=500,10,IF(J226&gt;=300,8,IF(J226&gt;=200,6,IF(J226&gt;=100,4,IF(J226&gt;=1,2,IF(J226=0,0))))))</f>
        <v>0</v>
      </c>
      <c r="K614" s="17">
        <f>IF(K226&gt;=40,15,IF(K226&gt;=25,12,IF(K226&gt;=15,9,IF(K226&gt;=8,6,0))))</f>
        <v>0</v>
      </c>
      <c r="L614" s="17">
        <f>IF(L226="설치",5,0)</f>
        <v>0</v>
      </c>
      <c r="M614" s="17">
        <f>IF(M226="가능",5,0)</f>
        <v>0</v>
      </c>
      <c r="N614" s="17">
        <f>IF(N226="사용",5,0)</f>
        <v>0</v>
      </c>
      <c r="O614" s="17">
        <f>IF(O226&gt;=550,10,IF(O226&gt;=400,8,IF(O226&gt;=300,6,IF(O226&gt;=200,4,IF(O226&gt;=50,2,0)))))</f>
        <v>0</v>
      </c>
      <c r="P614" s="17">
        <f>IF(P226&gt;=5000,10,IF(P226&gt;=3000,8,IF(P226&gt;=2000,6,IF(P226&gt;=1000,4,IF(P226&gt;=500,2,0)))))</f>
        <v>0</v>
      </c>
      <c r="Q614" s="17">
        <f>IF(Q226&gt;=1000,10,IF(Q226&gt;=800,8,IF(Q226&gt;=600,6,IF(Q226&gt;=400,4,IF(Q226&gt;=200,2,0)))))</f>
        <v>0</v>
      </c>
      <c r="R614" s="17">
        <f>IF(R226&gt;=5000,5,IF(R226&gt;=3000,4,IF(R226&gt;=2000,3,IF(R226&gt;=1000,2,IF(R226&gt;=500,1,0)))))</f>
        <v>0</v>
      </c>
      <c r="S614" s="17">
        <f>IF(S226&gt;=4000,5,IF(S226&gt;=2500,4,IF(S226&gt;=1000,3,IF(S226&gt;=500,2,IF(S226&gt;=300,1,0)))))</f>
        <v>0</v>
      </c>
      <c r="T614" s="17">
        <f>IF(T226&gt;=15,15,IF(T226&gt;=12,12,IF(T226&gt;=9,9,IF(T226&gt;=6,6,IF(T226&gt;=1,3,0)))))</f>
        <v>0</v>
      </c>
      <c r="U614" s="17">
        <f>IF(U226&gt;=50,15,IF(U226&gt;=20,10,IF(U226&gt;=1,5,0)))</f>
        <v>0</v>
      </c>
      <c r="V614" s="17">
        <f>IF(V226&gt;=3,15,IF(V226&gt;=2,10,IF(V226&gt;=1,5,0)))</f>
        <v>0</v>
      </c>
      <c r="W614" s="17">
        <f>IF(W226&gt;=25,10,IF(W226&gt;=20,8,IF(W226&gt;=16,6,IF(W226&gt;=11,4,IF(W226&gt;=6,2,IF(W226&gt;=1,1,0))))))</f>
        <v>0</v>
      </c>
      <c r="X614" s="17">
        <f>IF(X226="구성",15,0)</f>
        <v>0</v>
      </c>
      <c r="Y614" s="17">
        <f>IF(Y226&gt;=4,10,IF(Y226=3,8,IF(Y226=2,6,IF(Y226=1,4,0))))</f>
        <v>0</v>
      </c>
      <c r="Z614" s="35">
        <f>Z226</f>
        <v>0</v>
      </c>
      <c r="AA614" s="35">
        <f>AA226</f>
        <v>0</v>
      </c>
      <c r="AB614" s="35">
        <f>AB226</f>
        <v>0</v>
      </c>
      <c r="AC614" s="35">
        <f>AC226</f>
        <v>0</v>
      </c>
      <c r="AD614" s="35">
        <f>AD226</f>
        <v>0</v>
      </c>
      <c r="AE614" s="18">
        <f t="shared" si="9"/>
        <v>0</v>
      </c>
    </row>
    <row r="615" spans="1:31" x14ac:dyDescent="0.3">
      <c r="A615" s="217">
        <f>A227</f>
        <v>222</v>
      </c>
      <c r="B615" s="16">
        <f>B227</f>
        <v>0</v>
      </c>
      <c r="C615" s="198">
        <f>C227</f>
        <v>0</v>
      </c>
      <c r="D615" s="16">
        <f>D227</f>
        <v>0</v>
      </c>
      <c r="E615" s="16">
        <f t="shared" si="8"/>
        <v>0</v>
      </c>
      <c r="F615" s="17">
        <f>IF(F227="후원(일시22건 또는 정기8건)또는 자원봉사(8명)",10,IF(F227="후원(일시13건 또는 정기5건)또는 자원봉사(7명)",8,IF(F227="후원(일시7건 또는 정기3건)또는 자원봉사(4명)",6,IF(F227="후원(일시4건 또는 정기2건)또는 자원봉사(2명)",4,IF(F227="후원(일시1건 또는 정기1건)또는 자원봉사(1명)",2,0)))))</f>
        <v>0</v>
      </c>
      <c r="G615" s="17">
        <f>IF(G227="게시",5,0)</f>
        <v>0</v>
      </c>
      <c r="H615" s="17">
        <f>IF(H227&gt;=6,20,IF(H227=5,15,IF(H227=4,10,IF(H227=3,5,0))))</f>
        <v>0</v>
      </c>
      <c r="I615" s="17">
        <f>IF(I227&gt;=30,20,IF(I227&gt;=22,15,IF(I227&gt;=15,10,IF(I227&gt;=8,5,0))))</f>
        <v>0</v>
      </c>
      <c r="J615" s="17">
        <f>IF(J227&gt;=500,10,IF(J227&gt;=300,8,IF(J227&gt;=200,6,IF(J227&gt;=100,4,IF(J227&gt;=1,2,IF(J227=0,0))))))</f>
        <v>0</v>
      </c>
      <c r="K615" s="17">
        <f>IF(K227&gt;=40,15,IF(K227&gt;=25,12,IF(K227&gt;=15,9,IF(K227&gt;=8,6,0))))</f>
        <v>0</v>
      </c>
      <c r="L615" s="17">
        <f>IF(L227="설치",5,0)</f>
        <v>0</v>
      </c>
      <c r="M615" s="17">
        <f>IF(M227="가능",5,0)</f>
        <v>0</v>
      </c>
      <c r="N615" s="17">
        <f>IF(N227="사용",5,0)</f>
        <v>0</v>
      </c>
      <c r="O615" s="17">
        <f>IF(O227&gt;=550,10,IF(O227&gt;=400,8,IF(O227&gt;=300,6,IF(O227&gt;=200,4,IF(O227&gt;=50,2,0)))))</f>
        <v>0</v>
      </c>
      <c r="P615" s="17">
        <f>IF(P227&gt;=5000,10,IF(P227&gt;=3000,8,IF(P227&gt;=2000,6,IF(P227&gt;=1000,4,IF(P227&gt;=500,2,0)))))</f>
        <v>0</v>
      </c>
      <c r="Q615" s="17">
        <f>IF(Q227&gt;=1000,10,IF(Q227&gt;=800,8,IF(Q227&gt;=600,6,IF(Q227&gt;=400,4,IF(Q227&gt;=200,2,0)))))</f>
        <v>0</v>
      </c>
      <c r="R615" s="17">
        <f>IF(R227&gt;=5000,5,IF(R227&gt;=3000,4,IF(R227&gt;=2000,3,IF(R227&gt;=1000,2,IF(R227&gt;=500,1,0)))))</f>
        <v>0</v>
      </c>
      <c r="S615" s="17">
        <f>IF(S227&gt;=4000,5,IF(S227&gt;=2500,4,IF(S227&gt;=1000,3,IF(S227&gt;=500,2,IF(S227&gt;=300,1,0)))))</f>
        <v>0</v>
      </c>
      <c r="T615" s="17">
        <f>IF(T227&gt;=15,15,IF(T227&gt;=12,12,IF(T227&gt;=9,9,IF(T227&gt;=6,6,IF(T227&gt;=1,3,0)))))</f>
        <v>0</v>
      </c>
      <c r="U615" s="17">
        <f>IF(U227&gt;=50,15,IF(U227&gt;=20,10,IF(U227&gt;=1,5,0)))</f>
        <v>0</v>
      </c>
      <c r="V615" s="17">
        <f>IF(V227&gt;=3,15,IF(V227&gt;=2,10,IF(V227&gt;=1,5,0)))</f>
        <v>0</v>
      </c>
      <c r="W615" s="17">
        <f>IF(W227&gt;=25,10,IF(W227&gt;=20,8,IF(W227&gt;=16,6,IF(W227&gt;=11,4,IF(W227&gt;=6,2,IF(W227&gt;=1,1,0))))))</f>
        <v>0</v>
      </c>
      <c r="X615" s="17">
        <f>IF(X227="구성",15,0)</f>
        <v>0</v>
      </c>
      <c r="Y615" s="17">
        <f>IF(Y227&gt;=4,10,IF(Y227=3,8,IF(Y227=2,6,IF(Y227=1,4,0))))</f>
        <v>0</v>
      </c>
      <c r="Z615" s="35">
        <f>Z227</f>
        <v>0</v>
      </c>
      <c r="AA615" s="35">
        <f>AA227</f>
        <v>0</v>
      </c>
      <c r="AB615" s="35">
        <f>AB227</f>
        <v>0</v>
      </c>
      <c r="AC615" s="35">
        <f>AC227</f>
        <v>0</v>
      </c>
      <c r="AD615" s="35">
        <f>AD227</f>
        <v>0</v>
      </c>
      <c r="AE615" s="18">
        <f t="shared" si="9"/>
        <v>0</v>
      </c>
    </row>
    <row r="616" spans="1:31" x14ac:dyDescent="0.3">
      <c r="A616" s="217">
        <f>A228</f>
        <v>223</v>
      </c>
      <c r="B616" s="16">
        <f>B228</f>
        <v>0</v>
      </c>
      <c r="C616" s="198">
        <f>C228</f>
        <v>0</v>
      </c>
      <c r="D616" s="16">
        <f>D228</f>
        <v>0</v>
      </c>
      <c r="E616" s="16">
        <f t="shared" si="8"/>
        <v>0</v>
      </c>
      <c r="F616" s="17">
        <f>IF(F228="후원(일시22건 또는 정기8건)또는 자원봉사(8명)",10,IF(F228="후원(일시13건 또는 정기5건)또는 자원봉사(7명)",8,IF(F228="후원(일시7건 또는 정기3건)또는 자원봉사(4명)",6,IF(F228="후원(일시4건 또는 정기2건)또는 자원봉사(2명)",4,IF(F228="후원(일시1건 또는 정기1건)또는 자원봉사(1명)",2,0)))))</f>
        <v>0</v>
      </c>
      <c r="G616" s="17">
        <f>IF(G228="게시",5,0)</f>
        <v>0</v>
      </c>
      <c r="H616" s="17">
        <f>IF(H228&gt;=6,20,IF(H228=5,15,IF(H228=4,10,IF(H228=3,5,0))))</f>
        <v>0</v>
      </c>
      <c r="I616" s="17">
        <f>IF(I228&gt;=30,20,IF(I228&gt;=22,15,IF(I228&gt;=15,10,IF(I228&gt;=8,5,0))))</f>
        <v>0</v>
      </c>
      <c r="J616" s="17">
        <f>IF(J228&gt;=500,10,IF(J228&gt;=300,8,IF(J228&gt;=200,6,IF(J228&gt;=100,4,IF(J228&gt;=1,2,IF(J228=0,0))))))</f>
        <v>0</v>
      </c>
      <c r="K616" s="17">
        <f>IF(K228&gt;=40,15,IF(K228&gt;=25,12,IF(K228&gt;=15,9,IF(K228&gt;=8,6,0))))</f>
        <v>0</v>
      </c>
      <c r="L616" s="17">
        <f>IF(L228="설치",5,0)</f>
        <v>0</v>
      </c>
      <c r="M616" s="17">
        <f>IF(M228="가능",5,0)</f>
        <v>0</v>
      </c>
      <c r="N616" s="17">
        <f>IF(N228="사용",5,0)</f>
        <v>0</v>
      </c>
      <c r="O616" s="17">
        <f>IF(O228&gt;=550,10,IF(O228&gt;=400,8,IF(O228&gt;=300,6,IF(O228&gt;=200,4,IF(O228&gt;=50,2,0)))))</f>
        <v>0</v>
      </c>
      <c r="P616" s="17">
        <f>IF(P228&gt;=5000,10,IF(P228&gt;=3000,8,IF(P228&gt;=2000,6,IF(P228&gt;=1000,4,IF(P228&gt;=500,2,0)))))</f>
        <v>0</v>
      </c>
      <c r="Q616" s="17">
        <f>IF(Q228&gt;=1000,10,IF(Q228&gt;=800,8,IF(Q228&gt;=600,6,IF(Q228&gt;=400,4,IF(Q228&gt;=200,2,0)))))</f>
        <v>0</v>
      </c>
      <c r="R616" s="17">
        <f>IF(R228&gt;=5000,5,IF(R228&gt;=3000,4,IF(R228&gt;=2000,3,IF(R228&gt;=1000,2,IF(R228&gt;=500,1,0)))))</f>
        <v>0</v>
      </c>
      <c r="S616" s="17">
        <f>IF(S228&gt;=4000,5,IF(S228&gt;=2500,4,IF(S228&gt;=1000,3,IF(S228&gt;=500,2,IF(S228&gt;=300,1,0)))))</f>
        <v>0</v>
      </c>
      <c r="T616" s="17">
        <f>IF(T228&gt;=15,15,IF(T228&gt;=12,12,IF(T228&gt;=9,9,IF(T228&gt;=6,6,IF(T228&gt;=1,3,0)))))</f>
        <v>0</v>
      </c>
      <c r="U616" s="17">
        <f>IF(U228&gt;=50,15,IF(U228&gt;=20,10,IF(U228&gt;=1,5,0)))</f>
        <v>0</v>
      </c>
      <c r="V616" s="17">
        <f>IF(V228&gt;=3,15,IF(V228&gt;=2,10,IF(V228&gt;=1,5,0)))</f>
        <v>0</v>
      </c>
      <c r="W616" s="17">
        <f>IF(W228&gt;=25,10,IF(W228&gt;=20,8,IF(W228&gt;=16,6,IF(W228&gt;=11,4,IF(W228&gt;=6,2,IF(W228&gt;=1,1,0))))))</f>
        <v>0</v>
      </c>
      <c r="X616" s="17">
        <f>IF(X228="구성",15,0)</f>
        <v>0</v>
      </c>
      <c r="Y616" s="17">
        <f>IF(Y228&gt;=4,10,IF(Y228=3,8,IF(Y228=2,6,IF(Y228=1,4,0))))</f>
        <v>0</v>
      </c>
      <c r="Z616" s="35">
        <f>Z228</f>
        <v>0</v>
      </c>
      <c r="AA616" s="35">
        <f>AA228</f>
        <v>0</v>
      </c>
      <c r="AB616" s="35">
        <f>AB228</f>
        <v>0</v>
      </c>
      <c r="AC616" s="35">
        <f>AC228</f>
        <v>0</v>
      </c>
      <c r="AD616" s="35">
        <f>AD228</f>
        <v>0</v>
      </c>
      <c r="AE616" s="18">
        <f t="shared" si="9"/>
        <v>0</v>
      </c>
    </row>
    <row r="617" spans="1:31" x14ac:dyDescent="0.3">
      <c r="A617" s="217">
        <f>A229</f>
        <v>224</v>
      </c>
      <c r="B617" s="16">
        <f>B229</f>
        <v>0</v>
      </c>
      <c r="C617" s="198">
        <f>C229</f>
        <v>0</v>
      </c>
      <c r="D617" s="16">
        <f>D229</f>
        <v>0</v>
      </c>
      <c r="E617" s="16">
        <f t="shared" si="8"/>
        <v>0</v>
      </c>
      <c r="F617" s="17">
        <f>IF(F229="후원(일시22건 또는 정기8건)또는 자원봉사(8명)",10,IF(F229="후원(일시13건 또는 정기5건)또는 자원봉사(7명)",8,IF(F229="후원(일시7건 또는 정기3건)또는 자원봉사(4명)",6,IF(F229="후원(일시4건 또는 정기2건)또는 자원봉사(2명)",4,IF(F229="후원(일시1건 또는 정기1건)또는 자원봉사(1명)",2,0)))))</f>
        <v>0</v>
      </c>
      <c r="G617" s="17">
        <f>IF(G229="게시",5,0)</f>
        <v>0</v>
      </c>
      <c r="H617" s="17">
        <f>IF(H229&gt;=6,20,IF(H229=5,15,IF(H229=4,10,IF(H229=3,5,0))))</f>
        <v>0</v>
      </c>
      <c r="I617" s="17">
        <f>IF(I229&gt;=30,20,IF(I229&gt;=22,15,IF(I229&gt;=15,10,IF(I229&gt;=8,5,0))))</f>
        <v>0</v>
      </c>
      <c r="J617" s="17">
        <f>IF(J229&gt;=500,10,IF(J229&gt;=300,8,IF(J229&gt;=200,6,IF(J229&gt;=100,4,IF(J229&gt;=1,2,IF(J229=0,0))))))</f>
        <v>0</v>
      </c>
      <c r="K617" s="17">
        <f>IF(K229&gt;=40,15,IF(K229&gt;=25,12,IF(K229&gt;=15,9,IF(K229&gt;=8,6,0))))</f>
        <v>0</v>
      </c>
      <c r="L617" s="17">
        <f>IF(L229="설치",5,0)</f>
        <v>0</v>
      </c>
      <c r="M617" s="17">
        <f>IF(M229="가능",5,0)</f>
        <v>0</v>
      </c>
      <c r="N617" s="17">
        <f>IF(N229="사용",5,0)</f>
        <v>0</v>
      </c>
      <c r="O617" s="17">
        <f>IF(O229&gt;=550,10,IF(O229&gt;=400,8,IF(O229&gt;=300,6,IF(O229&gt;=200,4,IF(O229&gt;=50,2,0)))))</f>
        <v>0</v>
      </c>
      <c r="P617" s="17">
        <f>IF(P229&gt;=5000,10,IF(P229&gt;=3000,8,IF(P229&gt;=2000,6,IF(P229&gt;=1000,4,IF(P229&gt;=500,2,0)))))</f>
        <v>0</v>
      </c>
      <c r="Q617" s="17">
        <f>IF(Q229&gt;=1000,10,IF(Q229&gt;=800,8,IF(Q229&gt;=600,6,IF(Q229&gt;=400,4,IF(Q229&gt;=200,2,0)))))</f>
        <v>0</v>
      </c>
      <c r="R617" s="17">
        <f>IF(R229&gt;=5000,5,IF(R229&gt;=3000,4,IF(R229&gt;=2000,3,IF(R229&gt;=1000,2,IF(R229&gt;=500,1,0)))))</f>
        <v>0</v>
      </c>
      <c r="S617" s="17">
        <f>IF(S229&gt;=4000,5,IF(S229&gt;=2500,4,IF(S229&gt;=1000,3,IF(S229&gt;=500,2,IF(S229&gt;=300,1,0)))))</f>
        <v>0</v>
      </c>
      <c r="T617" s="17">
        <f>IF(T229&gt;=15,15,IF(T229&gt;=12,12,IF(T229&gt;=9,9,IF(T229&gt;=6,6,IF(T229&gt;=1,3,0)))))</f>
        <v>0</v>
      </c>
      <c r="U617" s="17">
        <f>IF(U229&gt;=50,15,IF(U229&gt;=20,10,IF(U229&gt;=1,5,0)))</f>
        <v>0</v>
      </c>
      <c r="V617" s="17">
        <f>IF(V229&gt;=3,15,IF(V229&gt;=2,10,IF(V229&gt;=1,5,0)))</f>
        <v>0</v>
      </c>
      <c r="W617" s="17">
        <f>IF(W229&gt;=25,10,IF(W229&gt;=20,8,IF(W229&gt;=16,6,IF(W229&gt;=11,4,IF(W229&gt;=6,2,IF(W229&gt;=1,1,0))))))</f>
        <v>0</v>
      </c>
      <c r="X617" s="17">
        <f>IF(X229="구성",15,0)</f>
        <v>0</v>
      </c>
      <c r="Y617" s="17">
        <f>IF(Y229&gt;=4,10,IF(Y229=3,8,IF(Y229=2,6,IF(Y229=1,4,0))))</f>
        <v>0</v>
      </c>
      <c r="Z617" s="35">
        <f>Z229</f>
        <v>0</v>
      </c>
      <c r="AA617" s="35">
        <f>AA229</f>
        <v>0</v>
      </c>
      <c r="AB617" s="35">
        <f>AB229</f>
        <v>0</v>
      </c>
      <c r="AC617" s="35">
        <f>AC229</f>
        <v>0</v>
      </c>
      <c r="AD617" s="35">
        <f>AD229</f>
        <v>0</v>
      </c>
      <c r="AE617" s="18">
        <f t="shared" si="9"/>
        <v>0</v>
      </c>
    </row>
    <row r="618" spans="1:31" x14ac:dyDescent="0.3">
      <c r="A618" s="217">
        <f>A230</f>
        <v>225</v>
      </c>
      <c r="B618" s="16">
        <f>B230</f>
        <v>0</v>
      </c>
      <c r="C618" s="198">
        <f>C230</f>
        <v>0</v>
      </c>
      <c r="D618" s="16">
        <f>D230</f>
        <v>0</v>
      </c>
      <c r="E618" s="16">
        <f t="shared" si="8"/>
        <v>0</v>
      </c>
      <c r="F618" s="17">
        <f>IF(F230="후원(일시22건 또는 정기8건)또는 자원봉사(8명)",10,IF(F230="후원(일시13건 또는 정기5건)또는 자원봉사(7명)",8,IF(F230="후원(일시7건 또는 정기3건)또는 자원봉사(4명)",6,IF(F230="후원(일시4건 또는 정기2건)또는 자원봉사(2명)",4,IF(F230="후원(일시1건 또는 정기1건)또는 자원봉사(1명)",2,0)))))</f>
        <v>0</v>
      </c>
      <c r="G618" s="17">
        <f>IF(G230="게시",5,0)</f>
        <v>0</v>
      </c>
      <c r="H618" s="17">
        <f>IF(H230&gt;=6,20,IF(H230=5,15,IF(H230=4,10,IF(H230=3,5,0))))</f>
        <v>0</v>
      </c>
      <c r="I618" s="17">
        <f>IF(I230&gt;=30,20,IF(I230&gt;=22,15,IF(I230&gt;=15,10,IF(I230&gt;=8,5,0))))</f>
        <v>0</v>
      </c>
      <c r="J618" s="17">
        <f>IF(J230&gt;=500,10,IF(J230&gt;=300,8,IF(J230&gt;=200,6,IF(J230&gt;=100,4,IF(J230&gt;=1,2,IF(J230=0,0))))))</f>
        <v>0</v>
      </c>
      <c r="K618" s="17">
        <f>IF(K230&gt;=40,15,IF(K230&gt;=25,12,IF(K230&gt;=15,9,IF(K230&gt;=8,6,0))))</f>
        <v>0</v>
      </c>
      <c r="L618" s="17">
        <f>IF(L230="설치",5,0)</f>
        <v>0</v>
      </c>
      <c r="M618" s="17">
        <f>IF(M230="가능",5,0)</f>
        <v>0</v>
      </c>
      <c r="N618" s="17">
        <f>IF(N230="사용",5,0)</f>
        <v>0</v>
      </c>
      <c r="O618" s="17">
        <f>IF(O230&gt;=550,10,IF(O230&gt;=400,8,IF(O230&gt;=300,6,IF(O230&gt;=200,4,IF(O230&gt;=50,2,0)))))</f>
        <v>0</v>
      </c>
      <c r="P618" s="17">
        <f>IF(P230&gt;=5000,10,IF(P230&gt;=3000,8,IF(P230&gt;=2000,6,IF(P230&gt;=1000,4,IF(P230&gt;=500,2,0)))))</f>
        <v>0</v>
      </c>
      <c r="Q618" s="17">
        <f>IF(Q230&gt;=1000,10,IF(Q230&gt;=800,8,IF(Q230&gt;=600,6,IF(Q230&gt;=400,4,IF(Q230&gt;=200,2,0)))))</f>
        <v>0</v>
      </c>
      <c r="R618" s="17">
        <f>IF(R230&gt;=5000,5,IF(R230&gt;=3000,4,IF(R230&gt;=2000,3,IF(R230&gt;=1000,2,IF(R230&gt;=500,1,0)))))</f>
        <v>0</v>
      </c>
      <c r="S618" s="17">
        <f>IF(S230&gt;=4000,5,IF(S230&gt;=2500,4,IF(S230&gt;=1000,3,IF(S230&gt;=500,2,IF(S230&gt;=300,1,0)))))</f>
        <v>0</v>
      </c>
      <c r="T618" s="17">
        <f>IF(T230&gt;=15,15,IF(T230&gt;=12,12,IF(T230&gt;=9,9,IF(T230&gt;=6,6,IF(T230&gt;=1,3,0)))))</f>
        <v>0</v>
      </c>
      <c r="U618" s="17">
        <f>IF(U230&gt;=50,15,IF(U230&gt;=20,10,IF(U230&gt;=1,5,0)))</f>
        <v>0</v>
      </c>
      <c r="V618" s="17">
        <f>IF(V230&gt;=3,15,IF(V230&gt;=2,10,IF(V230&gt;=1,5,0)))</f>
        <v>0</v>
      </c>
      <c r="W618" s="17">
        <f>IF(W230&gt;=25,10,IF(W230&gt;=20,8,IF(W230&gt;=16,6,IF(W230&gt;=11,4,IF(W230&gt;=6,2,IF(W230&gt;=1,1,0))))))</f>
        <v>0</v>
      </c>
      <c r="X618" s="17">
        <f>IF(X230="구성",15,0)</f>
        <v>0</v>
      </c>
      <c r="Y618" s="17">
        <f>IF(Y230&gt;=4,10,IF(Y230=3,8,IF(Y230=2,6,IF(Y230=1,4,0))))</f>
        <v>0</v>
      </c>
      <c r="Z618" s="35">
        <f>Z230</f>
        <v>0</v>
      </c>
      <c r="AA618" s="35">
        <f>AA230</f>
        <v>0</v>
      </c>
      <c r="AB618" s="35">
        <f>AB230</f>
        <v>0</v>
      </c>
      <c r="AC618" s="35">
        <f>AC230</f>
        <v>0</v>
      </c>
      <c r="AD618" s="35">
        <f>AD230</f>
        <v>0</v>
      </c>
      <c r="AE618" s="18">
        <f t="shared" si="9"/>
        <v>0</v>
      </c>
    </row>
    <row r="619" spans="1:31" x14ac:dyDescent="0.3">
      <c r="A619" s="217">
        <f>A231</f>
        <v>226</v>
      </c>
      <c r="B619" s="16">
        <f>B231</f>
        <v>0</v>
      </c>
      <c r="C619" s="198">
        <f>C231</f>
        <v>0</v>
      </c>
      <c r="D619" s="16">
        <f>D231</f>
        <v>0</v>
      </c>
      <c r="E619" s="16">
        <f t="shared" si="8"/>
        <v>0</v>
      </c>
      <c r="F619" s="17">
        <f>IF(F231="후원(일시22건 또는 정기8건)또는 자원봉사(8명)",10,IF(F231="후원(일시13건 또는 정기5건)또는 자원봉사(7명)",8,IF(F231="후원(일시7건 또는 정기3건)또는 자원봉사(4명)",6,IF(F231="후원(일시4건 또는 정기2건)또는 자원봉사(2명)",4,IF(F231="후원(일시1건 또는 정기1건)또는 자원봉사(1명)",2,0)))))</f>
        <v>0</v>
      </c>
      <c r="G619" s="17">
        <f>IF(G231="게시",5,0)</f>
        <v>0</v>
      </c>
      <c r="H619" s="17">
        <f>IF(H231&gt;=6,20,IF(H231=5,15,IF(H231=4,10,IF(H231=3,5,0))))</f>
        <v>0</v>
      </c>
      <c r="I619" s="17">
        <f>IF(I231&gt;=30,20,IF(I231&gt;=22,15,IF(I231&gt;=15,10,IF(I231&gt;=8,5,0))))</f>
        <v>0</v>
      </c>
      <c r="J619" s="17">
        <f>IF(J231&gt;=500,10,IF(J231&gt;=300,8,IF(J231&gt;=200,6,IF(J231&gt;=100,4,IF(J231&gt;=1,2,IF(J231=0,0))))))</f>
        <v>0</v>
      </c>
      <c r="K619" s="17">
        <f>IF(K231&gt;=40,15,IF(K231&gt;=25,12,IF(K231&gt;=15,9,IF(K231&gt;=8,6,0))))</f>
        <v>0</v>
      </c>
      <c r="L619" s="17">
        <f>IF(L231="설치",5,0)</f>
        <v>0</v>
      </c>
      <c r="M619" s="17">
        <f>IF(M231="가능",5,0)</f>
        <v>0</v>
      </c>
      <c r="N619" s="17">
        <f>IF(N231="사용",5,0)</f>
        <v>0</v>
      </c>
      <c r="O619" s="17">
        <f>IF(O231&gt;=550,10,IF(O231&gt;=400,8,IF(O231&gt;=300,6,IF(O231&gt;=200,4,IF(O231&gt;=50,2,0)))))</f>
        <v>0</v>
      </c>
      <c r="P619" s="17">
        <f>IF(P231&gt;=5000,10,IF(P231&gt;=3000,8,IF(P231&gt;=2000,6,IF(P231&gt;=1000,4,IF(P231&gt;=500,2,0)))))</f>
        <v>0</v>
      </c>
      <c r="Q619" s="17">
        <f>IF(Q231&gt;=1000,10,IF(Q231&gt;=800,8,IF(Q231&gt;=600,6,IF(Q231&gt;=400,4,IF(Q231&gt;=200,2,0)))))</f>
        <v>0</v>
      </c>
      <c r="R619" s="17">
        <f>IF(R231&gt;=5000,5,IF(R231&gt;=3000,4,IF(R231&gt;=2000,3,IF(R231&gt;=1000,2,IF(R231&gt;=500,1,0)))))</f>
        <v>0</v>
      </c>
      <c r="S619" s="17">
        <f>IF(S231&gt;=4000,5,IF(S231&gt;=2500,4,IF(S231&gt;=1000,3,IF(S231&gt;=500,2,IF(S231&gt;=300,1,0)))))</f>
        <v>0</v>
      </c>
      <c r="T619" s="17">
        <f>IF(T231&gt;=15,15,IF(T231&gt;=12,12,IF(T231&gt;=9,9,IF(T231&gt;=6,6,IF(T231&gt;=1,3,0)))))</f>
        <v>0</v>
      </c>
      <c r="U619" s="17">
        <f>IF(U231&gt;=50,15,IF(U231&gt;=20,10,IF(U231&gt;=1,5,0)))</f>
        <v>0</v>
      </c>
      <c r="V619" s="17">
        <f>IF(V231&gt;=3,15,IF(V231&gt;=2,10,IF(V231&gt;=1,5,0)))</f>
        <v>0</v>
      </c>
      <c r="W619" s="17">
        <f>IF(W231&gt;=25,10,IF(W231&gt;=20,8,IF(W231&gt;=16,6,IF(W231&gt;=11,4,IF(W231&gt;=6,2,IF(W231&gt;=1,1,0))))))</f>
        <v>0</v>
      </c>
      <c r="X619" s="17">
        <f>IF(X231="구성",15,0)</f>
        <v>0</v>
      </c>
      <c r="Y619" s="17">
        <f>IF(Y231&gt;=4,10,IF(Y231=3,8,IF(Y231=2,6,IF(Y231=1,4,0))))</f>
        <v>0</v>
      </c>
      <c r="Z619" s="35">
        <f>Z231</f>
        <v>0</v>
      </c>
      <c r="AA619" s="35">
        <f>AA231</f>
        <v>0</v>
      </c>
      <c r="AB619" s="35">
        <f>AB231</f>
        <v>0</v>
      </c>
      <c r="AC619" s="35">
        <f>AC231</f>
        <v>0</v>
      </c>
      <c r="AD619" s="35">
        <f>AD231</f>
        <v>0</v>
      </c>
      <c r="AE619" s="18">
        <f t="shared" si="9"/>
        <v>0</v>
      </c>
    </row>
    <row r="620" spans="1:31" x14ac:dyDescent="0.3">
      <c r="A620" s="217">
        <f>A232</f>
        <v>227</v>
      </c>
      <c r="B620" s="16">
        <f>B232</f>
        <v>0</v>
      </c>
      <c r="C620" s="198">
        <f>C232</f>
        <v>0</v>
      </c>
      <c r="D620" s="16">
        <f>D232</f>
        <v>0</v>
      </c>
      <c r="E620" s="16">
        <f t="shared" si="8"/>
        <v>0</v>
      </c>
      <c r="F620" s="17">
        <f>IF(F232="후원(일시22건 또는 정기8건)또는 자원봉사(8명)",10,IF(F232="후원(일시13건 또는 정기5건)또는 자원봉사(7명)",8,IF(F232="후원(일시7건 또는 정기3건)또는 자원봉사(4명)",6,IF(F232="후원(일시4건 또는 정기2건)또는 자원봉사(2명)",4,IF(F232="후원(일시1건 또는 정기1건)또는 자원봉사(1명)",2,0)))))</f>
        <v>0</v>
      </c>
      <c r="G620" s="17">
        <f>IF(G232="게시",5,0)</f>
        <v>0</v>
      </c>
      <c r="H620" s="17">
        <f>IF(H232&gt;=6,20,IF(H232=5,15,IF(H232=4,10,IF(H232=3,5,0))))</f>
        <v>0</v>
      </c>
      <c r="I620" s="17">
        <f>IF(I232&gt;=30,20,IF(I232&gt;=22,15,IF(I232&gt;=15,10,IF(I232&gt;=8,5,0))))</f>
        <v>0</v>
      </c>
      <c r="J620" s="17">
        <f>IF(J232&gt;=500,10,IF(J232&gt;=300,8,IF(J232&gt;=200,6,IF(J232&gt;=100,4,IF(J232&gt;=1,2,IF(J232=0,0))))))</f>
        <v>0</v>
      </c>
      <c r="K620" s="17">
        <f>IF(K232&gt;=40,15,IF(K232&gt;=25,12,IF(K232&gt;=15,9,IF(K232&gt;=8,6,0))))</f>
        <v>0</v>
      </c>
      <c r="L620" s="17">
        <f>IF(L232="설치",5,0)</f>
        <v>0</v>
      </c>
      <c r="M620" s="17">
        <f>IF(M232="가능",5,0)</f>
        <v>0</v>
      </c>
      <c r="N620" s="17">
        <f>IF(N232="사용",5,0)</f>
        <v>0</v>
      </c>
      <c r="O620" s="17">
        <f>IF(O232&gt;=550,10,IF(O232&gt;=400,8,IF(O232&gt;=300,6,IF(O232&gt;=200,4,IF(O232&gt;=50,2,0)))))</f>
        <v>0</v>
      </c>
      <c r="P620" s="17">
        <f>IF(P232&gt;=5000,10,IF(P232&gt;=3000,8,IF(P232&gt;=2000,6,IF(P232&gt;=1000,4,IF(P232&gt;=500,2,0)))))</f>
        <v>0</v>
      </c>
      <c r="Q620" s="17">
        <f>IF(Q232&gt;=1000,10,IF(Q232&gt;=800,8,IF(Q232&gt;=600,6,IF(Q232&gt;=400,4,IF(Q232&gt;=200,2,0)))))</f>
        <v>0</v>
      </c>
      <c r="R620" s="17">
        <f>IF(R232&gt;=5000,5,IF(R232&gt;=3000,4,IF(R232&gt;=2000,3,IF(R232&gt;=1000,2,IF(R232&gt;=500,1,0)))))</f>
        <v>0</v>
      </c>
      <c r="S620" s="17">
        <f>IF(S232&gt;=4000,5,IF(S232&gt;=2500,4,IF(S232&gt;=1000,3,IF(S232&gt;=500,2,IF(S232&gt;=300,1,0)))))</f>
        <v>0</v>
      </c>
      <c r="T620" s="17">
        <f>IF(T232&gt;=15,15,IF(T232&gt;=12,12,IF(T232&gt;=9,9,IF(T232&gt;=6,6,IF(T232&gt;=1,3,0)))))</f>
        <v>0</v>
      </c>
      <c r="U620" s="17">
        <f>IF(U232&gt;=50,15,IF(U232&gt;=20,10,IF(U232&gt;=1,5,0)))</f>
        <v>0</v>
      </c>
      <c r="V620" s="17">
        <f>IF(V232&gt;=3,15,IF(V232&gt;=2,10,IF(V232&gt;=1,5,0)))</f>
        <v>0</v>
      </c>
      <c r="W620" s="17">
        <f>IF(W232&gt;=25,10,IF(W232&gt;=20,8,IF(W232&gt;=16,6,IF(W232&gt;=11,4,IF(W232&gt;=6,2,IF(W232&gt;=1,1,0))))))</f>
        <v>0</v>
      </c>
      <c r="X620" s="17">
        <f>IF(X232="구성",15,0)</f>
        <v>0</v>
      </c>
      <c r="Y620" s="17">
        <f>IF(Y232&gt;=4,10,IF(Y232=3,8,IF(Y232=2,6,IF(Y232=1,4,0))))</f>
        <v>0</v>
      </c>
      <c r="Z620" s="35">
        <f>Z232</f>
        <v>0</v>
      </c>
      <c r="AA620" s="35">
        <f>AA232</f>
        <v>0</v>
      </c>
      <c r="AB620" s="35">
        <f>AB232</f>
        <v>0</v>
      </c>
      <c r="AC620" s="35">
        <f>AC232</f>
        <v>0</v>
      </c>
      <c r="AD620" s="35">
        <f>AD232</f>
        <v>0</v>
      </c>
      <c r="AE620" s="18">
        <f t="shared" si="9"/>
        <v>0</v>
      </c>
    </row>
    <row r="621" spans="1:31" x14ac:dyDescent="0.3">
      <c r="A621" s="217">
        <f>A233</f>
        <v>228</v>
      </c>
      <c r="B621" s="16">
        <f>B233</f>
        <v>0</v>
      </c>
      <c r="C621" s="198">
        <f>C233</f>
        <v>0</v>
      </c>
      <c r="D621" s="16">
        <f>D233</f>
        <v>0</v>
      </c>
      <c r="E621" s="16">
        <f t="shared" si="8"/>
        <v>0</v>
      </c>
      <c r="F621" s="17">
        <f>IF(F233="후원(일시22건 또는 정기8건)또는 자원봉사(8명)",10,IF(F233="후원(일시13건 또는 정기5건)또는 자원봉사(7명)",8,IF(F233="후원(일시7건 또는 정기3건)또는 자원봉사(4명)",6,IF(F233="후원(일시4건 또는 정기2건)또는 자원봉사(2명)",4,IF(F233="후원(일시1건 또는 정기1건)또는 자원봉사(1명)",2,0)))))</f>
        <v>0</v>
      </c>
      <c r="G621" s="17">
        <f>IF(G233="게시",5,0)</f>
        <v>0</v>
      </c>
      <c r="H621" s="17">
        <f>IF(H233&gt;=6,20,IF(H233=5,15,IF(H233=4,10,IF(H233=3,5,0))))</f>
        <v>0</v>
      </c>
      <c r="I621" s="17">
        <f>IF(I233&gt;=30,20,IF(I233&gt;=22,15,IF(I233&gt;=15,10,IF(I233&gt;=8,5,0))))</f>
        <v>0</v>
      </c>
      <c r="J621" s="17">
        <f>IF(J233&gt;=500,10,IF(J233&gt;=300,8,IF(J233&gt;=200,6,IF(J233&gt;=100,4,IF(J233&gt;=1,2,IF(J233=0,0))))))</f>
        <v>0</v>
      </c>
      <c r="K621" s="17">
        <f>IF(K233&gt;=40,15,IF(K233&gt;=25,12,IF(K233&gt;=15,9,IF(K233&gt;=8,6,0))))</f>
        <v>0</v>
      </c>
      <c r="L621" s="17">
        <f>IF(L233="설치",5,0)</f>
        <v>0</v>
      </c>
      <c r="M621" s="17">
        <f>IF(M233="가능",5,0)</f>
        <v>0</v>
      </c>
      <c r="N621" s="17">
        <f>IF(N233="사용",5,0)</f>
        <v>0</v>
      </c>
      <c r="O621" s="17">
        <f>IF(O233&gt;=550,10,IF(O233&gt;=400,8,IF(O233&gt;=300,6,IF(O233&gt;=200,4,IF(O233&gt;=50,2,0)))))</f>
        <v>0</v>
      </c>
      <c r="P621" s="17">
        <f>IF(P233&gt;=5000,10,IF(P233&gt;=3000,8,IF(P233&gt;=2000,6,IF(P233&gt;=1000,4,IF(P233&gt;=500,2,0)))))</f>
        <v>0</v>
      </c>
      <c r="Q621" s="17">
        <f>IF(Q233&gt;=1000,10,IF(Q233&gt;=800,8,IF(Q233&gt;=600,6,IF(Q233&gt;=400,4,IF(Q233&gt;=200,2,0)))))</f>
        <v>0</v>
      </c>
      <c r="R621" s="17">
        <f>IF(R233&gt;=5000,5,IF(R233&gt;=3000,4,IF(R233&gt;=2000,3,IF(R233&gt;=1000,2,IF(R233&gt;=500,1,0)))))</f>
        <v>0</v>
      </c>
      <c r="S621" s="17">
        <f>IF(S233&gt;=4000,5,IF(S233&gt;=2500,4,IF(S233&gt;=1000,3,IF(S233&gt;=500,2,IF(S233&gt;=300,1,0)))))</f>
        <v>0</v>
      </c>
      <c r="T621" s="17">
        <f>IF(T233&gt;=15,15,IF(T233&gt;=12,12,IF(T233&gt;=9,9,IF(T233&gt;=6,6,IF(T233&gt;=1,3,0)))))</f>
        <v>0</v>
      </c>
      <c r="U621" s="17">
        <f>IF(U233&gt;=50,15,IF(U233&gt;=20,10,IF(U233&gt;=1,5,0)))</f>
        <v>0</v>
      </c>
      <c r="V621" s="17">
        <f>IF(V233&gt;=3,15,IF(V233&gt;=2,10,IF(V233&gt;=1,5,0)))</f>
        <v>0</v>
      </c>
      <c r="W621" s="17">
        <f>IF(W233&gt;=25,10,IF(W233&gt;=20,8,IF(W233&gt;=16,6,IF(W233&gt;=11,4,IF(W233&gt;=6,2,IF(W233&gt;=1,1,0))))))</f>
        <v>0</v>
      </c>
      <c r="X621" s="17">
        <f>IF(X233="구성",15,0)</f>
        <v>0</v>
      </c>
      <c r="Y621" s="17">
        <f>IF(Y233&gt;=4,10,IF(Y233=3,8,IF(Y233=2,6,IF(Y233=1,4,0))))</f>
        <v>0</v>
      </c>
      <c r="Z621" s="35">
        <f>Z233</f>
        <v>0</v>
      </c>
      <c r="AA621" s="35">
        <f>AA233</f>
        <v>0</v>
      </c>
      <c r="AB621" s="35">
        <f>AB233</f>
        <v>0</v>
      </c>
      <c r="AC621" s="35">
        <f>AC233</f>
        <v>0</v>
      </c>
      <c r="AD621" s="35">
        <f>AD233</f>
        <v>0</v>
      </c>
      <c r="AE621" s="18">
        <f t="shared" si="9"/>
        <v>0</v>
      </c>
    </row>
    <row r="622" spans="1:31" x14ac:dyDescent="0.3">
      <c r="A622" s="217">
        <f>A234</f>
        <v>229</v>
      </c>
      <c r="B622" s="16">
        <f>B234</f>
        <v>0</v>
      </c>
      <c r="C622" s="198">
        <f>C234</f>
        <v>0</v>
      </c>
      <c r="D622" s="16">
        <f>D234</f>
        <v>0</v>
      </c>
      <c r="E622" s="16">
        <f t="shared" si="8"/>
        <v>0</v>
      </c>
      <c r="F622" s="17">
        <f>IF(F234="후원(일시22건 또는 정기8건)또는 자원봉사(8명)",10,IF(F234="후원(일시13건 또는 정기5건)또는 자원봉사(7명)",8,IF(F234="후원(일시7건 또는 정기3건)또는 자원봉사(4명)",6,IF(F234="후원(일시4건 또는 정기2건)또는 자원봉사(2명)",4,IF(F234="후원(일시1건 또는 정기1건)또는 자원봉사(1명)",2,0)))))</f>
        <v>0</v>
      </c>
      <c r="G622" s="17">
        <f>IF(G234="게시",5,0)</f>
        <v>0</v>
      </c>
      <c r="H622" s="17">
        <f>IF(H234&gt;=6,20,IF(H234=5,15,IF(H234=4,10,IF(H234=3,5,0))))</f>
        <v>0</v>
      </c>
      <c r="I622" s="17">
        <f>IF(I234&gt;=30,20,IF(I234&gt;=22,15,IF(I234&gt;=15,10,IF(I234&gt;=8,5,0))))</f>
        <v>0</v>
      </c>
      <c r="J622" s="17">
        <f>IF(J234&gt;=500,10,IF(J234&gt;=300,8,IF(J234&gt;=200,6,IF(J234&gt;=100,4,IF(J234&gt;=1,2,IF(J234=0,0))))))</f>
        <v>0</v>
      </c>
      <c r="K622" s="17">
        <f>IF(K234&gt;=40,15,IF(K234&gt;=25,12,IF(K234&gt;=15,9,IF(K234&gt;=8,6,0))))</f>
        <v>0</v>
      </c>
      <c r="L622" s="17">
        <f>IF(L234="설치",5,0)</f>
        <v>0</v>
      </c>
      <c r="M622" s="17">
        <f>IF(M234="가능",5,0)</f>
        <v>0</v>
      </c>
      <c r="N622" s="17">
        <f>IF(N234="사용",5,0)</f>
        <v>0</v>
      </c>
      <c r="O622" s="17">
        <f>IF(O234&gt;=550,10,IF(O234&gt;=400,8,IF(O234&gt;=300,6,IF(O234&gt;=200,4,IF(O234&gt;=50,2,0)))))</f>
        <v>0</v>
      </c>
      <c r="P622" s="17">
        <f>IF(P234&gt;=5000,10,IF(P234&gt;=3000,8,IF(P234&gt;=2000,6,IF(P234&gt;=1000,4,IF(P234&gt;=500,2,0)))))</f>
        <v>0</v>
      </c>
      <c r="Q622" s="17">
        <f>IF(Q234&gt;=1000,10,IF(Q234&gt;=800,8,IF(Q234&gt;=600,6,IF(Q234&gt;=400,4,IF(Q234&gt;=200,2,0)))))</f>
        <v>0</v>
      </c>
      <c r="R622" s="17">
        <f>IF(R234&gt;=5000,5,IF(R234&gt;=3000,4,IF(R234&gt;=2000,3,IF(R234&gt;=1000,2,IF(R234&gt;=500,1,0)))))</f>
        <v>0</v>
      </c>
      <c r="S622" s="17">
        <f>IF(S234&gt;=4000,5,IF(S234&gt;=2500,4,IF(S234&gt;=1000,3,IF(S234&gt;=500,2,IF(S234&gt;=300,1,0)))))</f>
        <v>0</v>
      </c>
      <c r="T622" s="17">
        <f>IF(T234&gt;=15,15,IF(T234&gt;=12,12,IF(T234&gt;=9,9,IF(T234&gt;=6,6,IF(T234&gt;=1,3,0)))))</f>
        <v>0</v>
      </c>
      <c r="U622" s="17">
        <f>IF(U234&gt;=50,15,IF(U234&gt;=20,10,IF(U234&gt;=1,5,0)))</f>
        <v>0</v>
      </c>
      <c r="V622" s="17">
        <f>IF(V234&gt;=3,15,IF(V234&gt;=2,10,IF(V234&gt;=1,5,0)))</f>
        <v>0</v>
      </c>
      <c r="W622" s="17">
        <f>IF(W234&gt;=25,10,IF(W234&gt;=20,8,IF(W234&gt;=16,6,IF(W234&gt;=11,4,IF(W234&gt;=6,2,IF(W234&gt;=1,1,0))))))</f>
        <v>0</v>
      </c>
      <c r="X622" s="17">
        <f>IF(X234="구성",15,0)</f>
        <v>0</v>
      </c>
      <c r="Y622" s="17">
        <f>IF(Y234&gt;=4,10,IF(Y234=3,8,IF(Y234=2,6,IF(Y234=1,4,0))))</f>
        <v>0</v>
      </c>
      <c r="Z622" s="35">
        <f>Z234</f>
        <v>0</v>
      </c>
      <c r="AA622" s="35">
        <f>AA234</f>
        <v>0</v>
      </c>
      <c r="AB622" s="35">
        <f>AB234</f>
        <v>0</v>
      </c>
      <c r="AC622" s="35">
        <f>AC234</f>
        <v>0</v>
      </c>
      <c r="AD622" s="35">
        <f>AD234</f>
        <v>0</v>
      </c>
      <c r="AE622" s="18">
        <f t="shared" si="9"/>
        <v>0</v>
      </c>
    </row>
    <row r="623" spans="1:31" x14ac:dyDescent="0.3">
      <c r="A623" s="217">
        <f>A235</f>
        <v>230</v>
      </c>
      <c r="B623" s="16">
        <f>B235</f>
        <v>0</v>
      </c>
      <c r="C623" s="198">
        <f>C235</f>
        <v>0</v>
      </c>
      <c r="D623" s="16">
        <f>D235</f>
        <v>0</v>
      </c>
      <c r="E623" s="16">
        <f t="shared" si="8"/>
        <v>0</v>
      </c>
      <c r="F623" s="17">
        <f>IF(F235="후원(일시22건 또는 정기8건)또는 자원봉사(8명)",10,IF(F235="후원(일시13건 또는 정기5건)또는 자원봉사(7명)",8,IF(F235="후원(일시7건 또는 정기3건)또는 자원봉사(4명)",6,IF(F235="후원(일시4건 또는 정기2건)또는 자원봉사(2명)",4,IF(F235="후원(일시1건 또는 정기1건)또는 자원봉사(1명)",2,0)))))</f>
        <v>0</v>
      </c>
      <c r="G623" s="17">
        <f>IF(G235="게시",5,0)</f>
        <v>0</v>
      </c>
      <c r="H623" s="17">
        <f>IF(H235&gt;=6,20,IF(H235=5,15,IF(H235=4,10,IF(H235=3,5,0))))</f>
        <v>0</v>
      </c>
      <c r="I623" s="17">
        <f>IF(I235&gt;=30,20,IF(I235&gt;=22,15,IF(I235&gt;=15,10,IF(I235&gt;=8,5,0))))</f>
        <v>0</v>
      </c>
      <c r="J623" s="17">
        <f>IF(J235&gt;=500,10,IF(J235&gt;=300,8,IF(J235&gt;=200,6,IF(J235&gt;=100,4,IF(J235&gt;=1,2,IF(J235=0,0))))))</f>
        <v>0</v>
      </c>
      <c r="K623" s="17">
        <f>IF(K235&gt;=40,15,IF(K235&gt;=25,12,IF(K235&gt;=15,9,IF(K235&gt;=8,6,0))))</f>
        <v>0</v>
      </c>
      <c r="L623" s="17">
        <f>IF(L235="설치",5,0)</f>
        <v>0</v>
      </c>
      <c r="M623" s="17">
        <f>IF(M235="가능",5,0)</f>
        <v>0</v>
      </c>
      <c r="N623" s="17">
        <f>IF(N235="사용",5,0)</f>
        <v>0</v>
      </c>
      <c r="O623" s="17">
        <f>IF(O235&gt;=550,10,IF(O235&gt;=400,8,IF(O235&gt;=300,6,IF(O235&gt;=200,4,IF(O235&gt;=50,2,0)))))</f>
        <v>0</v>
      </c>
      <c r="P623" s="17">
        <f>IF(P235&gt;=5000,10,IF(P235&gt;=3000,8,IF(P235&gt;=2000,6,IF(P235&gt;=1000,4,IF(P235&gt;=500,2,0)))))</f>
        <v>0</v>
      </c>
      <c r="Q623" s="17">
        <f>IF(Q235&gt;=1000,10,IF(Q235&gt;=800,8,IF(Q235&gt;=600,6,IF(Q235&gt;=400,4,IF(Q235&gt;=200,2,0)))))</f>
        <v>0</v>
      </c>
      <c r="R623" s="17">
        <f>IF(R235&gt;=5000,5,IF(R235&gt;=3000,4,IF(R235&gt;=2000,3,IF(R235&gt;=1000,2,IF(R235&gt;=500,1,0)))))</f>
        <v>0</v>
      </c>
      <c r="S623" s="17">
        <f>IF(S235&gt;=4000,5,IF(S235&gt;=2500,4,IF(S235&gt;=1000,3,IF(S235&gt;=500,2,IF(S235&gt;=300,1,0)))))</f>
        <v>0</v>
      </c>
      <c r="T623" s="17">
        <f>IF(T235&gt;=15,15,IF(T235&gt;=12,12,IF(T235&gt;=9,9,IF(T235&gt;=6,6,IF(T235&gt;=1,3,0)))))</f>
        <v>0</v>
      </c>
      <c r="U623" s="17">
        <f>IF(U235&gt;=50,15,IF(U235&gt;=20,10,IF(U235&gt;=1,5,0)))</f>
        <v>0</v>
      </c>
      <c r="V623" s="17">
        <f>IF(V235&gt;=3,15,IF(V235&gt;=2,10,IF(V235&gt;=1,5,0)))</f>
        <v>0</v>
      </c>
      <c r="W623" s="17">
        <f>IF(W235&gt;=25,10,IF(W235&gt;=20,8,IF(W235&gt;=16,6,IF(W235&gt;=11,4,IF(W235&gt;=6,2,IF(W235&gt;=1,1,0))))))</f>
        <v>0</v>
      </c>
      <c r="X623" s="17">
        <f>IF(X235="구성",15,0)</f>
        <v>0</v>
      </c>
      <c r="Y623" s="17">
        <f>IF(Y235&gt;=4,10,IF(Y235=3,8,IF(Y235=2,6,IF(Y235=1,4,0))))</f>
        <v>0</v>
      </c>
      <c r="Z623" s="35">
        <f>Z235</f>
        <v>0</v>
      </c>
      <c r="AA623" s="35">
        <f>AA235</f>
        <v>0</v>
      </c>
      <c r="AB623" s="35">
        <f>AB235</f>
        <v>0</v>
      </c>
      <c r="AC623" s="35">
        <f>AC235</f>
        <v>0</v>
      </c>
      <c r="AD623" s="35">
        <f>AD235</f>
        <v>0</v>
      </c>
      <c r="AE623" s="18">
        <f t="shared" si="9"/>
        <v>0</v>
      </c>
    </row>
    <row r="624" spans="1:31" x14ac:dyDescent="0.3">
      <c r="A624" s="217">
        <f>A236</f>
        <v>231</v>
      </c>
      <c r="B624" s="16">
        <f>B236</f>
        <v>0</v>
      </c>
      <c r="C624" s="198">
        <f>C236</f>
        <v>0</v>
      </c>
      <c r="D624" s="16">
        <f>D236</f>
        <v>0</v>
      </c>
      <c r="E624" s="16">
        <f t="shared" si="8"/>
        <v>0</v>
      </c>
      <c r="F624" s="17">
        <f>IF(F236="후원(일시22건 또는 정기8건)또는 자원봉사(8명)",10,IF(F236="후원(일시13건 또는 정기5건)또는 자원봉사(7명)",8,IF(F236="후원(일시7건 또는 정기3건)또는 자원봉사(4명)",6,IF(F236="후원(일시4건 또는 정기2건)또는 자원봉사(2명)",4,IF(F236="후원(일시1건 또는 정기1건)또는 자원봉사(1명)",2,0)))))</f>
        <v>0</v>
      </c>
      <c r="G624" s="17">
        <f>IF(G236="게시",5,0)</f>
        <v>0</v>
      </c>
      <c r="H624" s="17">
        <f>IF(H236&gt;=6,20,IF(H236=5,15,IF(H236=4,10,IF(H236=3,5,0))))</f>
        <v>0</v>
      </c>
      <c r="I624" s="17">
        <f>IF(I236&gt;=30,20,IF(I236&gt;=22,15,IF(I236&gt;=15,10,IF(I236&gt;=8,5,0))))</f>
        <v>0</v>
      </c>
      <c r="J624" s="17">
        <f>IF(J236&gt;=500,10,IF(J236&gt;=300,8,IF(J236&gt;=200,6,IF(J236&gt;=100,4,IF(J236&gt;=1,2,IF(J236=0,0))))))</f>
        <v>0</v>
      </c>
      <c r="K624" s="17">
        <f>IF(K236&gt;=40,15,IF(K236&gt;=25,12,IF(K236&gt;=15,9,IF(K236&gt;=8,6,0))))</f>
        <v>0</v>
      </c>
      <c r="L624" s="17">
        <f>IF(L236="설치",5,0)</f>
        <v>0</v>
      </c>
      <c r="M624" s="17">
        <f>IF(M236="가능",5,0)</f>
        <v>0</v>
      </c>
      <c r="N624" s="17">
        <f>IF(N236="사용",5,0)</f>
        <v>0</v>
      </c>
      <c r="O624" s="17">
        <f>IF(O236&gt;=550,10,IF(O236&gt;=400,8,IF(O236&gt;=300,6,IF(O236&gt;=200,4,IF(O236&gt;=50,2,0)))))</f>
        <v>0</v>
      </c>
      <c r="P624" s="17">
        <f>IF(P236&gt;=5000,10,IF(P236&gt;=3000,8,IF(P236&gt;=2000,6,IF(P236&gt;=1000,4,IF(P236&gt;=500,2,0)))))</f>
        <v>0</v>
      </c>
      <c r="Q624" s="17">
        <f>IF(Q236&gt;=1000,10,IF(Q236&gt;=800,8,IF(Q236&gt;=600,6,IF(Q236&gt;=400,4,IF(Q236&gt;=200,2,0)))))</f>
        <v>0</v>
      </c>
      <c r="R624" s="17">
        <f>IF(R236&gt;=5000,5,IF(R236&gt;=3000,4,IF(R236&gt;=2000,3,IF(R236&gt;=1000,2,IF(R236&gt;=500,1,0)))))</f>
        <v>0</v>
      </c>
      <c r="S624" s="17">
        <f>IF(S236&gt;=4000,5,IF(S236&gt;=2500,4,IF(S236&gt;=1000,3,IF(S236&gt;=500,2,IF(S236&gt;=300,1,0)))))</f>
        <v>0</v>
      </c>
      <c r="T624" s="17">
        <f>IF(T236&gt;=15,15,IF(T236&gt;=12,12,IF(T236&gt;=9,9,IF(T236&gt;=6,6,IF(T236&gt;=1,3,0)))))</f>
        <v>0</v>
      </c>
      <c r="U624" s="17">
        <f>IF(U236&gt;=50,15,IF(U236&gt;=20,10,IF(U236&gt;=1,5,0)))</f>
        <v>0</v>
      </c>
      <c r="V624" s="17">
        <f>IF(V236&gt;=3,15,IF(V236&gt;=2,10,IF(V236&gt;=1,5,0)))</f>
        <v>0</v>
      </c>
      <c r="W624" s="17">
        <f>IF(W236&gt;=25,10,IF(W236&gt;=20,8,IF(W236&gt;=16,6,IF(W236&gt;=11,4,IF(W236&gt;=6,2,IF(W236&gt;=1,1,0))))))</f>
        <v>0</v>
      </c>
      <c r="X624" s="17">
        <f>IF(X236="구성",15,0)</f>
        <v>0</v>
      </c>
      <c r="Y624" s="17">
        <f>IF(Y236&gt;=4,10,IF(Y236=3,8,IF(Y236=2,6,IF(Y236=1,4,0))))</f>
        <v>0</v>
      </c>
      <c r="Z624" s="35">
        <f>Z236</f>
        <v>0</v>
      </c>
      <c r="AA624" s="35">
        <f>AA236</f>
        <v>0</v>
      </c>
      <c r="AB624" s="35">
        <f>AB236</f>
        <v>0</v>
      </c>
      <c r="AC624" s="35">
        <f>AC236</f>
        <v>0</v>
      </c>
      <c r="AD624" s="35">
        <f>AD236</f>
        <v>0</v>
      </c>
      <c r="AE624" s="18">
        <f t="shared" si="9"/>
        <v>0</v>
      </c>
    </row>
    <row r="625" spans="1:31" x14ac:dyDescent="0.3">
      <c r="A625" s="217">
        <f>A237</f>
        <v>232</v>
      </c>
      <c r="B625" s="16">
        <f>B237</f>
        <v>0</v>
      </c>
      <c r="C625" s="198">
        <f>C237</f>
        <v>0</v>
      </c>
      <c r="D625" s="16">
        <f>D237</f>
        <v>0</v>
      </c>
      <c r="E625" s="16">
        <f t="shared" si="8"/>
        <v>0</v>
      </c>
      <c r="F625" s="17">
        <f>IF(F237="후원(일시22건 또는 정기8건)또는 자원봉사(8명)",10,IF(F237="후원(일시13건 또는 정기5건)또는 자원봉사(7명)",8,IF(F237="후원(일시7건 또는 정기3건)또는 자원봉사(4명)",6,IF(F237="후원(일시4건 또는 정기2건)또는 자원봉사(2명)",4,IF(F237="후원(일시1건 또는 정기1건)또는 자원봉사(1명)",2,0)))))</f>
        <v>0</v>
      </c>
      <c r="G625" s="17">
        <f>IF(G237="게시",5,0)</f>
        <v>0</v>
      </c>
      <c r="H625" s="17">
        <f>IF(H237&gt;=6,20,IF(H237=5,15,IF(H237=4,10,IF(H237=3,5,0))))</f>
        <v>0</v>
      </c>
      <c r="I625" s="17">
        <f>IF(I237&gt;=30,20,IF(I237&gt;=22,15,IF(I237&gt;=15,10,IF(I237&gt;=8,5,0))))</f>
        <v>0</v>
      </c>
      <c r="J625" s="17">
        <f>IF(J237&gt;=500,10,IF(J237&gt;=300,8,IF(J237&gt;=200,6,IF(J237&gt;=100,4,IF(J237&gt;=1,2,IF(J237=0,0))))))</f>
        <v>0</v>
      </c>
      <c r="K625" s="17">
        <f>IF(K237&gt;=40,15,IF(K237&gt;=25,12,IF(K237&gt;=15,9,IF(K237&gt;=8,6,0))))</f>
        <v>0</v>
      </c>
      <c r="L625" s="17">
        <f>IF(L237="설치",5,0)</f>
        <v>0</v>
      </c>
      <c r="M625" s="17">
        <f>IF(M237="가능",5,0)</f>
        <v>0</v>
      </c>
      <c r="N625" s="17">
        <f>IF(N237="사용",5,0)</f>
        <v>0</v>
      </c>
      <c r="O625" s="17">
        <f>IF(O237&gt;=550,10,IF(O237&gt;=400,8,IF(O237&gt;=300,6,IF(O237&gt;=200,4,IF(O237&gt;=50,2,0)))))</f>
        <v>0</v>
      </c>
      <c r="P625" s="17">
        <f>IF(P237&gt;=5000,10,IF(P237&gt;=3000,8,IF(P237&gt;=2000,6,IF(P237&gt;=1000,4,IF(P237&gt;=500,2,0)))))</f>
        <v>0</v>
      </c>
      <c r="Q625" s="17">
        <f>IF(Q237&gt;=1000,10,IF(Q237&gt;=800,8,IF(Q237&gt;=600,6,IF(Q237&gt;=400,4,IF(Q237&gt;=200,2,0)))))</f>
        <v>0</v>
      </c>
      <c r="R625" s="17">
        <f>IF(R237&gt;=5000,5,IF(R237&gt;=3000,4,IF(R237&gt;=2000,3,IF(R237&gt;=1000,2,IF(R237&gt;=500,1,0)))))</f>
        <v>0</v>
      </c>
      <c r="S625" s="17">
        <f>IF(S237&gt;=4000,5,IF(S237&gt;=2500,4,IF(S237&gt;=1000,3,IF(S237&gt;=500,2,IF(S237&gt;=300,1,0)))))</f>
        <v>0</v>
      </c>
      <c r="T625" s="17">
        <f>IF(T237&gt;=15,15,IF(T237&gt;=12,12,IF(T237&gt;=9,9,IF(T237&gt;=6,6,IF(T237&gt;=1,3,0)))))</f>
        <v>0</v>
      </c>
      <c r="U625" s="17">
        <f>IF(U237&gt;=50,15,IF(U237&gt;=20,10,IF(U237&gt;=1,5,0)))</f>
        <v>0</v>
      </c>
      <c r="V625" s="17">
        <f>IF(V237&gt;=3,15,IF(V237&gt;=2,10,IF(V237&gt;=1,5,0)))</f>
        <v>0</v>
      </c>
      <c r="W625" s="17">
        <f>IF(W237&gt;=25,10,IF(W237&gt;=20,8,IF(W237&gt;=16,6,IF(W237&gt;=11,4,IF(W237&gt;=6,2,IF(W237&gt;=1,1,0))))))</f>
        <v>0</v>
      </c>
      <c r="X625" s="17">
        <f>IF(X237="구성",15,0)</f>
        <v>0</v>
      </c>
      <c r="Y625" s="17">
        <f>IF(Y237&gt;=4,10,IF(Y237=3,8,IF(Y237=2,6,IF(Y237=1,4,0))))</f>
        <v>0</v>
      </c>
      <c r="Z625" s="35">
        <f>Z237</f>
        <v>0</v>
      </c>
      <c r="AA625" s="35">
        <f>AA237</f>
        <v>0</v>
      </c>
      <c r="AB625" s="35">
        <f>AB237</f>
        <v>0</v>
      </c>
      <c r="AC625" s="35">
        <f>AC237</f>
        <v>0</v>
      </c>
      <c r="AD625" s="35">
        <f>AD237</f>
        <v>0</v>
      </c>
      <c r="AE625" s="18">
        <f t="shared" si="9"/>
        <v>0</v>
      </c>
    </row>
    <row r="626" spans="1:31" x14ac:dyDescent="0.3">
      <c r="A626" s="217">
        <f>A238</f>
        <v>233</v>
      </c>
      <c r="B626" s="16">
        <f>B238</f>
        <v>0</v>
      </c>
      <c r="C626" s="198">
        <f>C238</f>
        <v>0</v>
      </c>
      <c r="D626" s="16">
        <f>D238</f>
        <v>0</v>
      </c>
      <c r="E626" s="16">
        <f t="shared" si="8"/>
        <v>0</v>
      </c>
      <c r="F626" s="17">
        <f>IF(F238="후원(일시22건 또는 정기8건)또는 자원봉사(8명)",10,IF(F238="후원(일시13건 또는 정기5건)또는 자원봉사(7명)",8,IF(F238="후원(일시7건 또는 정기3건)또는 자원봉사(4명)",6,IF(F238="후원(일시4건 또는 정기2건)또는 자원봉사(2명)",4,IF(F238="후원(일시1건 또는 정기1건)또는 자원봉사(1명)",2,0)))))</f>
        <v>0</v>
      </c>
      <c r="G626" s="17">
        <f>IF(G238="게시",5,0)</f>
        <v>0</v>
      </c>
      <c r="H626" s="17">
        <f>IF(H238&gt;=6,20,IF(H238=5,15,IF(H238=4,10,IF(H238=3,5,0))))</f>
        <v>0</v>
      </c>
      <c r="I626" s="17">
        <f>IF(I238&gt;=30,20,IF(I238&gt;=22,15,IF(I238&gt;=15,10,IF(I238&gt;=8,5,0))))</f>
        <v>0</v>
      </c>
      <c r="J626" s="17">
        <f>IF(J238&gt;=500,10,IF(J238&gt;=300,8,IF(J238&gt;=200,6,IF(J238&gt;=100,4,IF(J238&gt;=1,2,IF(J238=0,0))))))</f>
        <v>0</v>
      </c>
      <c r="K626" s="17">
        <f>IF(K238&gt;=40,15,IF(K238&gt;=25,12,IF(K238&gt;=15,9,IF(K238&gt;=8,6,0))))</f>
        <v>0</v>
      </c>
      <c r="L626" s="17">
        <f>IF(L238="설치",5,0)</f>
        <v>0</v>
      </c>
      <c r="M626" s="17">
        <f>IF(M238="가능",5,0)</f>
        <v>0</v>
      </c>
      <c r="N626" s="17">
        <f>IF(N238="사용",5,0)</f>
        <v>0</v>
      </c>
      <c r="O626" s="17">
        <f>IF(O238&gt;=550,10,IF(O238&gt;=400,8,IF(O238&gt;=300,6,IF(O238&gt;=200,4,IF(O238&gt;=50,2,0)))))</f>
        <v>0</v>
      </c>
      <c r="P626" s="17">
        <f>IF(P238&gt;=5000,10,IF(P238&gt;=3000,8,IF(P238&gt;=2000,6,IF(P238&gt;=1000,4,IF(P238&gt;=500,2,0)))))</f>
        <v>0</v>
      </c>
      <c r="Q626" s="17">
        <f>IF(Q238&gt;=1000,10,IF(Q238&gt;=800,8,IF(Q238&gt;=600,6,IF(Q238&gt;=400,4,IF(Q238&gt;=200,2,0)))))</f>
        <v>0</v>
      </c>
      <c r="R626" s="17">
        <f>IF(R238&gt;=5000,5,IF(R238&gt;=3000,4,IF(R238&gt;=2000,3,IF(R238&gt;=1000,2,IF(R238&gt;=500,1,0)))))</f>
        <v>0</v>
      </c>
      <c r="S626" s="17">
        <f>IF(S238&gt;=4000,5,IF(S238&gt;=2500,4,IF(S238&gt;=1000,3,IF(S238&gt;=500,2,IF(S238&gt;=300,1,0)))))</f>
        <v>0</v>
      </c>
      <c r="T626" s="17">
        <f>IF(T238&gt;=15,15,IF(T238&gt;=12,12,IF(T238&gt;=9,9,IF(T238&gt;=6,6,IF(T238&gt;=1,3,0)))))</f>
        <v>0</v>
      </c>
      <c r="U626" s="17">
        <f>IF(U238&gt;=50,15,IF(U238&gt;=20,10,IF(U238&gt;=1,5,0)))</f>
        <v>0</v>
      </c>
      <c r="V626" s="17">
        <f>IF(V238&gt;=3,15,IF(V238&gt;=2,10,IF(V238&gt;=1,5,0)))</f>
        <v>0</v>
      </c>
      <c r="W626" s="17">
        <f>IF(W238&gt;=25,10,IF(W238&gt;=20,8,IF(W238&gt;=16,6,IF(W238&gt;=11,4,IF(W238&gt;=6,2,IF(W238&gt;=1,1,0))))))</f>
        <v>0</v>
      </c>
      <c r="X626" s="17">
        <f>IF(X238="구성",15,0)</f>
        <v>0</v>
      </c>
      <c r="Y626" s="17">
        <f>IF(Y238&gt;=4,10,IF(Y238=3,8,IF(Y238=2,6,IF(Y238=1,4,0))))</f>
        <v>0</v>
      </c>
      <c r="Z626" s="35">
        <f>Z238</f>
        <v>0</v>
      </c>
      <c r="AA626" s="35">
        <f>AA238</f>
        <v>0</v>
      </c>
      <c r="AB626" s="35">
        <f>AB238</f>
        <v>0</v>
      </c>
      <c r="AC626" s="35">
        <f>AC238</f>
        <v>0</v>
      </c>
      <c r="AD626" s="35">
        <f>AD238</f>
        <v>0</v>
      </c>
      <c r="AE626" s="18">
        <f t="shared" si="9"/>
        <v>0</v>
      </c>
    </row>
    <row r="627" spans="1:31" x14ac:dyDescent="0.3">
      <c r="A627" s="217">
        <f>A239</f>
        <v>234</v>
      </c>
      <c r="B627" s="16">
        <f>B239</f>
        <v>0</v>
      </c>
      <c r="C627" s="198">
        <f>C239</f>
        <v>0</v>
      </c>
      <c r="D627" s="16">
        <f>D239</f>
        <v>0</v>
      </c>
      <c r="E627" s="16">
        <f t="shared" si="8"/>
        <v>0</v>
      </c>
      <c r="F627" s="17">
        <f>IF(F239="후원(일시22건 또는 정기8건)또는 자원봉사(8명)",10,IF(F239="후원(일시13건 또는 정기5건)또는 자원봉사(7명)",8,IF(F239="후원(일시7건 또는 정기3건)또는 자원봉사(4명)",6,IF(F239="후원(일시4건 또는 정기2건)또는 자원봉사(2명)",4,IF(F239="후원(일시1건 또는 정기1건)또는 자원봉사(1명)",2,0)))))</f>
        <v>0</v>
      </c>
      <c r="G627" s="17">
        <f>IF(G239="게시",5,0)</f>
        <v>0</v>
      </c>
      <c r="H627" s="17">
        <f>IF(H239&gt;=6,20,IF(H239=5,15,IF(H239=4,10,IF(H239=3,5,0))))</f>
        <v>0</v>
      </c>
      <c r="I627" s="17">
        <f>IF(I239&gt;=30,20,IF(I239&gt;=22,15,IF(I239&gt;=15,10,IF(I239&gt;=8,5,0))))</f>
        <v>0</v>
      </c>
      <c r="J627" s="17">
        <f>IF(J239&gt;=500,10,IF(J239&gt;=300,8,IF(J239&gt;=200,6,IF(J239&gt;=100,4,IF(J239&gt;=1,2,IF(J239=0,0))))))</f>
        <v>0</v>
      </c>
      <c r="K627" s="17">
        <f>IF(K239&gt;=40,15,IF(K239&gt;=25,12,IF(K239&gt;=15,9,IF(K239&gt;=8,6,0))))</f>
        <v>0</v>
      </c>
      <c r="L627" s="17">
        <f>IF(L239="설치",5,0)</f>
        <v>0</v>
      </c>
      <c r="M627" s="17">
        <f>IF(M239="가능",5,0)</f>
        <v>0</v>
      </c>
      <c r="N627" s="17">
        <f>IF(N239="사용",5,0)</f>
        <v>0</v>
      </c>
      <c r="O627" s="17">
        <f>IF(O239&gt;=550,10,IF(O239&gt;=400,8,IF(O239&gt;=300,6,IF(O239&gt;=200,4,IF(O239&gt;=50,2,0)))))</f>
        <v>0</v>
      </c>
      <c r="P627" s="17">
        <f>IF(P239&gt;=5000,10,IF(P239&gt;=3000,8,IF(P239&gt;=2000,6,IF(P239&gt;=1000,4,IF(P239&gt;=500,2,0)))))</f>
        <v>0</v>
      </c>
      <c r="Q627" s="17">
        <f>IF(Q239&gt;=1000,10,IF(Q239&gt;=800,8,IF(Q239&gt;=600,6,IF(Q239&gt;=400,4,IF(Q239&gt;=200,2,0)))))</f>
        <v>0</v>
      </c>
      <c r="R627" s="17">
        <f>IF(R239&gt;=5000,5,IF(R239&gt;=3000,4,IF(R239&gt;=2000,3,IF(R239&gt;=1000,2,IF(R239&gt;=500,1,0)))))</f>
        <v>0</v>
      </c>
      <c r="S627" s="17">
        <f>IF(S239&gt;=4000,5,IF(S239&gt;=2500,4,IF(S239&gt;=1000,3,IF(S239&gt;=500,2,IF(S239&gt;=300,1,0)))))</f>
        <v>0</v>
      </c>
      <c r="T627" s="17">
        <f>IF(T239&gt;=15,15,IF(T239&gt;=12,12,IF(T239&gt;=9,9,IF(T239&gt;=6,6,IF(T239&gt;=1,3,0)))))</f>
        <v>0</v>
      </c>
      <c r="U627" s="17">
        <f>IF(U239&gt;=50,15,IF(U239&gt;=20,10,IF(U239&gt;=1,5,0)))</f>
        <v>0</v>
      </c>
      <c r="V627" s="17">
        <f>IF(V239&gt;=3,15,IF(V239&gt;=2,10,IF(V239&gt;=1,5,0)))</f>
        <v>0</v>
      </c>
      <c r="W627" s="17">
        <f>IF(W239&gt;=25,10,IF(W239&gt;=20,8,IF(W239&gt;=16,6,IF(W239&gt;=11,4,IF(W239&gt;=6,2,IF(W239&gt;=1,1,0))))))</f>
        <v>0</v>
      </c>
      <c r="X627" s="17">
        <f>IF(X239="구성",15,0)</f>
        <v>0</v>
      </c>
      <c r="Y627" s="17">
        <f>IF(Y239&gt;=4,10,IF(Y239=3,8,IF(Y239=2,6,IF(Y239=1,4,0))))</f>
        <v>0</v>
      </c>
      <c r="Z627" s="35">
        <f>Z239</f>
        <v>0</v>
      </c>
      <c r="AA627" s="35">
        <f>AA239</f>
        <v>0</v>
      </c>
      <c r="AB627" s="35">
        <f>AB239</f>
        <v>0</v>
      </c>
      <c r="AC627" s="35">
        <f>AC239</f>
        <v>0</v>
      </c>
      <c r="AD627" s="35">
        <f>AD239</f>
        <v>0</v>
      </c>
      <c r="AE627" s="18">
        <f t="shared" si="9"/>
        <v>0</v>
      </c>
    </row>
    <row r="628" spans="1:31" x14ac:dyDescent="0.3">
      <c r="A628" s="217">
        <f>A240</f>
        <v>235</v>
      </c>
      <c r="B628" s="16">
        <f>B240</f>
        <v>0</v>
      </c>
      <c r="C628" s="198">
        <f>C240</f>
        <v>0</v>
      </c>
      <c r="D628" s="16">
        <f>D240</f>
        <v>0</v>
      </c>
      <c r="E628" s="16">
        <f t="shared" si="8"/>
        <v>0</v>
      </c>
      <c r="F628" s="17">
        <f>IF(F240="후원(일시22건 또는 정기8건)또는 자원봉사(8명)",10,IF(F240="후원(일시13건 또는 정기5건)또는 자원봉사(7명)",8,IF(F240="후원(일시7건 또는 정기3건)또는 자원봉사(4명)",6,IF(F240="후원(일시4건 또는 정기2건)또는 자원봉사(2명)",4,IF(F240="후원(일시1건 또는 정기1건)또는 자원봉사(1명)",2,0)))))</f>
        <v>0</v>
      </c>
      <c r="G628" s="17">
        <f>IF(G240="게시",5,0)</f>
        <v>0</v>
      </c>
      <c r="H628" s="17">
        <f>IF(H240&gt;=6,20,IF(H240=5,15,IF(H240=4,10,IF(H240=3,5,0))))</f>
        <v>0</v>
      </c>
      <c r="I628" s="17">
        <f>IF(I240&gt;=30,20,IF(I240&gt;=22,15,IF(I240&gt;=15,10,IF(I240&gt;=8,5,0))))</f>
        <v>0</v>
      </c>
      <c r="J628" s="17">
        <f>IF(J240&gt;=500,10,IF(J240&gt;=300,8,IF(J240&gt;=200,6,IF(J240&gt;=100,4,IF(J240&gt;=1,2,IF(J240=0,0))))))</f>
        <v>0</v>
      </c>
      <c r="K628" s="17">
        <f>IF(K240&gt;=40,15,IF(K240&gt;=25,12,IF(K240&gt;=15,9,IF(K240&gt;=8,6,0))))</f>
        <v>0</v>
      </c>
      <c r="L628" s="17">
        <f>IF(L240="설치",5,0)</f>
        <v>0</v>
      </c>
      <c r="M628" s="17">
        <f>IF(M240="가능",5,0)</f>
        <v>0</v>
      </c>
      <c r="N628" s="17">
        <f>IF(N240="사용",5,0)</f>
        <v>0</v>
      </c>
      <c r="O628" s="17">
        <f>IF(O240&gt;=550,10,IF(O240&gt;=400,8,IF(O240&gt;=300,6,IF(O240&gt;=200,4,IF(O240&gt;=50,2,0)))))</f>
        <v>0</v>
      </c>
      <c r="P628" s="17">
        <f>IF(P240&gt;=5000,10,IF(P240&gt;=3000,8,IF(P240&gt;=2000,6,IF(P240&gt;=1000,4,IF(P240&gt;=500,2,0)))))</f>
        <v>0</v>
      </c>
      <c r="Q628" s="17">
        <f>IF(Q240&gt;=1000,10,IF(Q240&gt;=800,8,IF(Q240&gt;=600,6,IF(Q240&gt;=400,4,IF(Q240&gt;=200,2,0)))))</f>
        <v>0</v>
      </c>
      <c r="R628" s="17">
        <f>IF(R240&gt;=5000,5,IF(R240&gt;=3000,4,IF(R240&gt;=2000,3,IF(R240&gt;=1000,2,IF(R240&gt;=500,1,0)))))</f>
        <v>0</v>
      </c>
      <c r="S628" s="17">
        <f>IF(S240&gt;=4000,5,IF(S240&gt;=2500,4,IF(S240&gt;=1000,3,IF(S240&gt;=500,2,IF(S240&gt;=300,1,0)))))</f>
        <v>0</v>
      </c>
      <c r="T628" s="17">
        <f>IF(T240&gt;=15,15,IF(T240&gt;=12,12,IF(T240&gt;=9,9,IF(T240&gt;=6,6,IF(T240&gt;=1,3,0)))))</f>
        <v>0</v>
      </c>
      <c r="U628" s="17">
        <f>IF(U240&gt;=50,15,IF(U240&gt;=20,10,IF(U240&gt;=1,5,0)))</f>
        <v>0</v>
      </c>
      <c r="V628" s="17">
        <f>IF(V240&gt;=3,15,IF(V240&gt;=2,10,IF(V240&gt;=1,5,0)))</f>
        <v>0</v>
      </c>
      <c r="W628" s="17">
        <f>IF(W240&gt;=25,10,IF(W240&gt;=20,8,IF(W240&gt;=16,6,IF(W240&gt;=11,4,IF(W240&gt;=6,2,IF(W240&gt;=1,1,0))))))</f>
        <v>0</v>
      </c>
      <c r="X628" s="17">
        <f>IF(X240="구성",15,0)</f>
        <v>0</v>
      </c>
      <c r="Y628" s="17">
        <f>IF(Y240&gt;=4,10,IF(Y240=3,8,IF(Y240=2,6,IF(Y240=1,4,0))))</f>
        <v>0</v>
      </c>
      <c r="Z628" s="35">
        <f>Z240</f>
        <v>0</v>
      </c>
      <c r="AA628" s="35">
        <f>AA240</f>
        <v>0</v>
      </c>
      <c r="AB628" s="35">
        <f>AB240</f>
        <v>0</v>
      </c>
      <c r="AC628" s="35">
        <f>AC240</f>
        <v>0</v>
      </c>
      <c r="AD628" s="35">
        <f>AD240</f>
        <v>0</v>
      </c>
      <c r="AE628" s="18">
        <f t="shared" si="9"/>
        <v>0</v>
      </c>
    </row>
    <row r="629" spans="1:31" x14ac:dyDescent="0.3">
      <c r="A629" s="217">
        <f>A241</f>
        <v>236</v>
      </c>
      <c r="B629" s="16">
        <f>B241</f>
        <v>0</v>
      </c>
      <c r="C629" s="198">
        <f>C241</f>
        <v>0</v>
      </c>
      <c r="D629" s="16">
        <f>D241</f>
        <v>0</v>
      </c>
      <c r="E629" s="16">
        <f t="shared" si="8"/>
        <v>0</v>
      </c>
      <c r="F629" s="17">
        <f>IF(F241="후원(일시22건 또는 정기8건)또는 자원봉사(8명)",10,IF(F241="후원(일시13건 또는 정기5건)또는 자원봉사(7명)",8,IF(F241="후원(일시7건 또는 정기3건)또는 자원봉사(4명)",6,IF(F241="후원(일시4건 또는 정기2건)또는 자원봉사(2명)",4,IF(F241="후원(일시1건 또는 정기1건)또는 자원봉사(1명)",2,0)))))</f>
        <v>0</v>
      </c>
      <c r="G629" s="17">
        <f>IF(G241="게시",5,0)</f>
        <v>0</v>
      </c>
      <c r="H629" s="17">
        <f>IF(H241&gt;=6,20,IF(H241=5,15,IF(H241=4,10,IF(H241=3,5,0))))</f>
        <v>0</v>
      </c>
      <c r="I629" s="17">
        <f>IF(I241&gt;=30,20,IF(I241&gt;=22,15,IF(I241&gt;=15,10,IF(I241&gt;=8,5,0))))</f>
        <v>0</v>
      </c>
      <c r="J629" s="17">
        <f>IF(J241&gt;=500,10,IF(J241&gt;=300,8,IF(J241&gt;=200,6,IF(J241&gt;=100,4,IF(J241&gt;=1,2,IF(J241=0,0))))))</f>
        <v>0</v>
      </c>
      <c r="K629" s="17">
        <f>IF(K241&gt;=40,15,IF(K241&gt;=25,12,IF(K241&gt;=15,9,IF(K241&gt;=8,6,0))))</f>
        <v>0</v>
      </c>
      <c r="L629" s="17">
        <f>IF(L241="설치",5,0)</f>
        <v>0</v>
      </c>
      <c r="M629" s="17">
        <f>IF(M241="가능",5,0)</f>
        <v>0</v>
      </c>
      <c r="N629" s="17">
        <f>IF(N241="사용",5,0)</f>
        <v>0</v>
      </c>
      <c r="O629" s="17">
        <f>IF(O241&gt;=550,10,IF(O241&gt;=400,8,IF(O241&gt;=300,6,IF(O241&gt;=200,4,IF(O241&gt;=50,2,0)))))</f>
        <v>0</v>
      </c>
      <c r="P629" s="17">
        <f>IF(P241&gt;=5000,10,IF(P241&gt;=3000,8,IF(P241&gt;=2000,6,IF(P241&gt;=1000,4,IF(P241&gt;=500,2,0)))))</f>
        <v>0</v>
      </c>
      <c r="Q629" s="17">
        <f>IF(Q241&gt;=1000,10,IF(Q241&gt;=800,8,IF(Q241&gt;=600,6,IF(Q241&gt;=400,4,IF(Q241&gt;=200,2,0)))))</f>
        <v>0</v>
      </c>
      <c r="R629" s="17">
        <f>IF(R241&gt;=5000,5,IF(R241&gt;=3000,4,IF(R241&gt;=2000,3,IF(R241&gt;=1000,2,IF(R241&gt;=500,1,0)))))</f>
        <v>0</v>
      </c>
      <c r="S629" s="17">
        <f>IF(S241&gt;=4000,5,IF(S241&gt;=2500,4,IF(S241&gt;=1000,3,IF(S241&gt;=500,2,IF(S241&gt;=300,1,0)))))</f>
        <v>0</v>
      </c>
      <c r="T629" s="17">
        <f>IF(T241&gt;=15,15,IF(T241&gt;=12,12,IF(T241&gt;=9,9,IF(T241&gt;=6,6,IF(T241&gt;=1,3,0)))))</f>
        <v>0</v>
      </c>
      <c r="U629" s="17">
        <f>IF(U241&gt;=50,15,IF(U241&gt;=20,10,IF(U241&gt;=1,5,0)))</f>
        <v>0</v>
      </c>
      <c r="V629" s="17">
        <f>IF(V241&gt;=3,15,IF(V241&gt;=2,10,IF(V241&gt;=1,5,0)))</f>
        <v>0</v>
      </c>
      <c r="W629" s="17">
        <f>IF(W241&gt;=25,10,IF(W241&gt;=20,8,IF(W241&gt;=16,6,IF(W241&gt;=11,4,IF(W241&gt;=6,2,IF(W241&gt;=1,1,0))))))</f>
        <v>0</v>
      </c>
      <c r="X629" s="17">
        <f>IF(X241="구성",15,0)</f>
        <v>0</v>
      </c>
      <c r="Y629" s="17">
        <f>IF(Y241&gt;=4,10,IF(Y241=3,8,IF(Y241=2,6,IF(Y241=1,4,0))))</f>
        <v>0</v>
      </c>
      <c r="Z629" s="35">
        <f>Z241</f>
        <v>0</v>
      </c>
      <c r="AA629" s="35">
        <f>AA241</f>
        <v>0</v>
      </c>
      <c r="AB629" s="35">
        <f>AB241</f>
        <v>0</v>
      </c>
      <c r="AC629" s="35">
        <f>AC241</f>
        <v>0</v>
      </c>
      <c r="AD629" s="35">
        <f>AD241</f>
        <v>0</v>
      </c>
      <c r="AE629" s="18">
        <f t="shared" si="9"/>
        <v>0</v>
      </c>
    </row>
    <row r="630" spans="1:31" x14ac:dyDescent="0.3">
      <c r="A630" s="217">
        <f>A242</f>
        <v>237</v>
      </c>
      <c r="B630" s="16">
        <f>B242</f>
        <v>0</v>
      </c>
      <c r="C630" s="198">
        <f>C242</f>
        <v>0</v>
      </c>
      <c r="D630" s="16">
        <f>D242</f>
        <v>0</v>
      </c>
      <c r="E630" s="16">
        <f t="shared" si="8"/>
        <v>0</v>
      </c>
      <c r="F630" s="17">
        <f>IF(F242="후원(일시22건 또는 정기8건)또는 자원봉사(8명)",10,IF(F242="후원(일시13건 또는 정기5건)또는 자원봉사(7명)",8,IF(F242="후원(일시7건 또는 정기3건)또는 자원봉사(4명)",6,IF(F242="후원(일시4건 또는 정기2건)또는 자원봉사(2명)",4,IF(F242="후원(일시1건 또는 정기1건)또는 자원봉사(1명)",2,0)))))</f>
        <v>0</v>
      </c>
      <c r="G630" s="17">
        <f>IF(G242="게시",5,0)</f>
        <v>0</v>
      </c>
      <c r="H630" s="17">
        <f>IF(H242&gt;=6,20,IF(H242=5,15,IF(H242=4,10,IF(H242=3,5,0))))</f>
        <v>0</v>
      </c>
      <c r="I630" s="17">
        <f>IF(I242&gt;=30,20,IF(I242&gt;=22,15,IF(I242&gt;=15,10,IF(I242&gt;=8,5,0))))</f>
        <v>0</v>
      </c>
      <c r="J630" s="17">
        <f>IF(J242&gt;=500,10,IF(J242&gt;=300,8,IF(J242&gt;=200,6,IF(J242&gt;=100,4,IF(J242&gt;=1,2,IF(J242=0,0))))))</f>
        <v>0</v>
      </c>
      <c r="K630" s="17">
        <f>IF(K242&gt;=40,15,IF(K242&gt;=25,12,IF(K242&gt;=15,9,IF(K242&gt;=8,6,0))))</f>
        <v>0</v>
      </c>
      <c r="L630" s="17">
        <f>IF(L242="설치",5,0)</f>
        <v>0</v>
      </c>
      <c r="M630" s="17">
        <f>IF(M242="가능",5,0)</f>
        <v>0</v>
      </c>
      <c r="N630" s="17">
        <f>IF(N242="사용",5,0)</f>
        <v>0</v>
      </c>
      <c r="O630" s="17">
        <f>IF(O242&gt;=550,10,IF(O242&gt;=400,8,IF(O242&gt;=300,6,IF(O242&gt;=200,4,IF(O242&gt;=50,2,0)))))</f>
        <v>0</v>
      </c>
      <c r="P630" s="17">
        <f>IF(P242&gt;=5000,10,IF(P242&gt;=3000,8,IF(P242&gt;=2000,6,IF(P242&gt;=1000,4,IF(P242&gt;=500,2,0)))))</f>
        <v>0</v>
      </c>
      <c r="Q630" s="17">
        <f>IF(Q242&gt;=1000,10,IF(Q242&gt;=800,8,IF(Q242&gt;=600,6,IF(Q242&gt;=400,4,IF(Q242&gt;=200,2,0)))))</f>
        <v>0</v>
      </c>
      <c r="R630" s="17">
        <f>IF(R242&gt;=5000,5,IF(R242&gt;=3000,4,IF(R242&gt;=2000,3,IF(R242&gt;=1000,2,IF(R242&gt;=500,1,0)))))</f>
        <v>0</v>
      </c>
      <c r="S630" s="17">
        <f>IF(S242&gt;=4000,5,IF(S242&gt;=2500,4,IF(S242&gt;=1000,3,IF(S242&gt;=500,2,IF(S242&gt;=300,1,0)))))</f>
        <v>0</v>
      </c>
      <c r="T630" s="17">
        <f>IF(T242&gt;=15,15,IF(T242&gt;=12,12,IF(T242&gt;=9,9,IF(T242&gt;=6,6,IF(T242&gt;=1,3,0)))))</f>
        <v>0</v>
      </c>
      <c r="U630" s="17">
        <f>IF(U242&gt;=50,15,IF(U242&gt;=20,10,IF(U242&gt;=1,5,0)))</f>
        <v>0</v>
      </c>
      <c r="V630" s="17">
        <f>IF(V242&gt;=3,15,IF(V242&gt;=2,10,IF(V242&gt;=1,5,0)))</f>
        <v>0</v>
      </c>
      <c r="W630" s="17">
        <f>IF(W242&gt;=25,10,IF(W242&gt;=20,8,IF(W242&gt;=16,6,IF(W242&gt;=11,4,IF(W242&gt;=6,2,IF(W242&gt;=1,1,0))))))</f>
        <v>0</v>
      </c>
      <c r="X630" s="17">
        <f>IF(X242="구성",15,0)</f>
        <v>0</v>
      </c>
      <c r="Y630" s="17">
        <f>IF(Y242&gt;=4,10,IF(Y242=3,8,IF(Y242=2,6,IF(Y242=1,4,0))))</f>
        <v>0</v>
      </c>
      <c r="Z630" s="35">
        <f>Z242</f>
        <v>0</v>
      </c>
      <c r="AA630" s="35">
        <f>AA242</f>
        <v>0</v>
      </c>
      <c r="AB630" s="35">
        <f>AB242</f>
        <v>0</v>
      </c>
      <c r="AC630" s="35">
        <f>AC242</f>
        <v>0</v>
      </c>
      <c r="AD630" s="35">
        <f>AD242</f>
        <v>0</v>
      </c>
      <c r="AE630" s="18">
        <f t="shared" si="9"/>
        <v>0</v>
      </c>
    </row>
    <row r="631" spans="1:31" x14ac:dyDescent="0.3">
      <c r="A631" s="217">
        <f>A243</f>
        <v>238</v>
      </c>
      <c r="B631" s="16">
        <f>B243</f>
        <v>0</v>
      </c>
      <c r="C631" s="198">
        <f>C243</f>
        <v>0</v>
      </c>
      <c r="D631" s="16">
        <f>D243</f>
        <v>0</v>
      </c>
      <c r="E631" s="16">
        <f t="shared" si="8"/>
        <v>0</v>
      </c>
      <c r="F631" s="17">
        <f>IF(F243="후원(일시22건 또는 정기8건)또는 자원봉사(8명)",10,IF(F243="후원(일시13건 또는 정기5건)또는 자원봉사(7명)",8,IF(F243="후원(일시7건 또는 정기3건)또는 자원봉사(4명)",6,IF(F243="후원(일시4건 또는 정기2건)또는 자원봉사(2명)",4,IF(F243="후원(일시1건 또는 정기1건)또는 자원봉사(1명)",2,0)))))</f>
        <v>0</v>
      </c>
      <c r="G631" s="17">
        <f>IF(G243="게시",5,0)</f>
        <v>0</v>
      </c>
      <c r="H631" s="17">
        <f>IF(H243&gt;=6,20,IF(H243=5,15,IF(H243=4,10,IF(H243=3,5,0))))</f>
        <v>0</v>
      </c>
      <c r="I631" s="17">
        <f>IF(I243&gt;=30,20,IF(I243&gt;=22,15,IF(I243&gt;=15,10,IF(I243&gt;=8,5,0))))</f>
        <v>0</v>
      </c>
      <c r="J631" s="17">
        <f>IF(J243&gt;=500,10,IF(J243&gt;=300,8,IF(J243&gt;=200,6,IF(J243&gt;=100,4,IF(J243&gt;=1,2,IF(J243=0,0))))))</f>
        <v>0</v>
      </c>
      <c r="K631" s="17">
        <f>IF(K243&gt;=40,15,IF(K243&gt;=25,12,IF(K243&gt;=15,9,IF(K243&gt;=8,6,0))))</f>
        <v>0</v>
      </c>
      <c r="L631" s="17">
        <f>IF(L243="설치",5,0)</f>
        <v>0</v>
      </c>
      <c r="M631" s="17">
        <f>IF(M243="가능",5,0)</f>
        <v>0</v>
      </c>
      <c r="N631" s="17">
        <f>IF(N243="사용",5,0)</f>
        <v>0</v>
      </c>
      <c r="O631" s="17">
        <f>IF(O243&gt;=550,10,IF(O243&gt;=400,8,IF(O243&gt;=300,6,IF(O243&gt;=200,4,IF(O243&gt;=50,2,0)))))</f>
        <v>0</v>
      </c>
      <c r="P631" s="17">
        <f>IF(P243&gt;=5000,10,IF(P243&gt;=3000,8,IF(P243&gt;=2000,6,IF(P243&gt;=1000,4,IF(P243&gt;=500,2,0)))))</f>
        <v>0</v>
      </c>
      <c r="Q631" s="17">
        <f>IF(Q243&gt;=1000,10,IF(Q243&gt;=800,8,IF(Q243&gt;=600,6,IF(Q243&gt;=400,4,IF(Q243&gt;=200,2,0)))))</f>
        <v>0</v>
      </c>
      <c r="R631" s="17">
        <f>IF(R243&gt;=5000,5,IF(R243&gt;=3000,4,IF(R243&gt;=2000,3,IF(R243&gt;=1000,2,IF(R243&gt;=500,1,0)))))</f>
        <v>0</v>
      </c>
      <c r="S631" s="17">
        <f>IF(S243&gt;=4000,5,IF(S243&gt;=2500,4,IF(S243&gt;=1000,3,IF(S243&gt;=500,2,IF(S243&gt;=300,1,0)))))</f>
        <v>0</v>
      </c>
      <c r="T631" s="17">
        <f>IF(T243&gt;=15,15,IF(T243&gt;=12,12,IF(T243&gt;=9,9,IF(T243&gt;=6,6,IF(T243&gt;=1,3,0)))))</f>
        <v>0</v>
      </c>
      <c r="U631" s="17">
        <f>IF(U243&gt;=50,15,IF(U243&gt;=20,10,IF(U243&gt;=1,5,0)))</f>
        <v>0</v>
      </c>
      <c r="V631" s="17">
        <f>IF(V243&gt;=3,15,IF(V243&gt;=2,10,IF(V243&gt;=1,5,0)))</f>
        <v>0</v>
      </c>
      <c r="W631" s="17">
        <f>IF(W243&gt;=25,10,IF(W243&gt;=20,8,IF(W243&gt;=16,6,IF(W243&gt;=11,4,IF(W243&gt;=6,2,IF(W243&gt;=1,1,0))))))</f>
        <v>0</v>
      </c>
      <c r="X631" s="17">
        <f>IF(X243="구성",15,0)</f>
        <v>0</v>
      </c>
      <c r="Y631" s="17">
        <f>IF(Y243&gt;=4,10,IF(Y243=3,8,IF(Y243=2,6,IF(Y243=1,4,0))))</f>
        <v>0</v>
      </c>
      <c r="Z631" s="35">
        <f>Z243</f>
        <v>0</v>
      </c>
      <c r="AA631" s="35">
        <f>AA243</f>
        <v>0</v>
      </c>
      <c r="AB631" s="35">
        <f>AB243</f>
        <v>0</v>
      </c>
      <c r="AC631" s="35">
        <f>AC243</f>
        <v>0</v>
      </c>
      <c r="AD631" s="35">
        <f>AD243</f>
        <v>0</v>
      </c>
      <c r="AE631" s="18">
        <f t="shared" si="9"/>
        <v>0</v>
      </c>
    </row>
    <row r="632" spans="1:31" x14ac:dyDescent="0.3">
      <c r="A632" s="217">
        <f>A244</f>
        <v>239</v>
      </c>
      <c r="B632" s="16">
        <f>B244</f>
        <v>0</v>
      </c>
      <c r="C632" s="198">
        <f>C244</f>
        <v>0</v>
      </c>
      <c r="D632" s="16">
        <f>D244</f>
        <v>0</v>
      </c>
      <c r="E632" s="16">
        <f t="shared" si="8"/>
        <v>0</v>
      </c>
      <c r="F632" s="17">
        <f>IF(F244="후원(일시22건 또는 정기8건)또는 자원봉사(8명)",10,IF(F244="후원(일시13건 또는 정기5건)또는 자원봉사(7명)",8,IF(F244="후원(일시7건 또는 정기3건)또는 자원봉사(4명)",6,IF(F244="후원(일시4건 또는 정기2건)또는 자원봉사(2명)",4,IF(F244="후원(일시1건 또는 정기1건)또는 자원봉사(1명)",2,0)))))</f>
        <v>0</v>
      </c>
      <c r="G632" s="17">
        <f>IF(G244="게시",5,0)</f>
        <v>0</v>
      </c>
      <c r="H632" s="17">
        <f>IF(H244&gt;=6,20,IF(H244=5,15,IF(H244=4,10,IF(H244=3,5,0))))</f>
        <v>0</v>
      </c>
      <c r="I632" s="17">
        <f>IF(I244&gt;=30,20,IF(I244&gt;=22,15,IF(I244&gt;=15,10,IF(I244&gt;=8,5,0))))</f>
        <v>0</v>
      </c>
      <c r="J632" s="17">
        <f>IF(J244&gt;=500,10,IF(J244&gt;=300,8,IF(J244&gt;=200,6,IF(J244&gt;=100,4,IF(J244&gt;=1,2,IF(J244=0,0))))))</f>
        <v>0</v>
      </c>
      <c r="K632" s="17">
        <f>IF(K244&gt;=40,15,IF(K244&gt;=25,12,IF(K244&gt;=15,9,IF(K244&gt;=8,6,0))))</f>
        <v>0</v>
      </c>
      <c r="L632" s="17">
        <f>IF(L244="설치",5,0)</f>
        <v>0</v>
      </c>
      <c r="M632" s="17">
        <f>IF(M244="가능",5,0)</f>
        <v>0</v>
      </c>
      <c r="N632" s="17">
        <f>IF(N244="사용",5,0)</f>
        <v>0</v>
      </c>
      <c r="O632" s="17">
        <f>IF(O244&gt;=550,10,IF(O244&gt;=400,8,IF(O244&gt;=300,6,IF(O244&gt;=200,4,IF(O244&gt;=50,2,0)))))</f>
        <v>0</v>
      </c>
      <c r="P632" s="17">
        <f>IF(P244&gt;=5000,10,IF(P244&gt;=3000,8,IF(P244&gt;=2000,6,IF(P244&gt;=1000,4,IF(P244&gt;=500,2,0)))))</f>
        <v>0</v>
      </c>
      <c r="Q632" s="17">
        <f>IF(Q244&gt;=1000,10,IF(Q244&gt;=800,8,IF(Q244&gt;=600,6,IF(Q244&gt;=400,4,IF(Q244&gt;=200,2,0)))))</f>
        <v>0</v>
      </c>
      <c r="R632" s="17">
        <f>IF(R244&gt;=5000,5,IF(R244&gt;=3000,4,IF(R244&gt;=2000,3,IF(R244&gt;=1000,2,IF(R244&gt;=500,1,0)))))</f>
        <v>0</v>
      </c>
      <c r="S632" s="17">
        <f>IF(S244&gt;=4000,5,IF(S244&gt;=2500,4,IF(S244&gt;=1000,3,IF(S244&gt;=500,2,IF(S244&gt;=300,1,0)))))</f>
        <v>0</v>
      </c>
      <c r="T632" s="17">
        <f>IF(T244&gt;=15,15,IF(T244&gt;=12,12,IF(T244&gt;=9,9,IF(T244&gt;=6,6,IF(T244&gt;=1,3,0)))))</f>
        <v>0</v>
      </c>
      <c r="U632" s="17">
        <f>IF(U244&gt;=50,15,IF(U244&gt;=20,10,IF(U244&gt;=1,5,0)))</f>
        <v>0</v>
      </c>
      <c r="V632" s="17">
        <f>IF(V244&gt;=3,15,IF(V244&gt;=2,10,IF(V244&gt;=1,5,0)))</f>
        <v>0</v>
      </c>
      <c r="W632" s="17">
        <f>IF(W244&gt;=25,10,IF(W244&gt;=20,8,IF(W244&gt;=16,6,IF(W244&gt;=11,4,IF(W244&gt;=6,2,IF(W244&gt;=1,1,0))))))</f>
        <v>0</v>
      </c>
      <c r="X632" s="17">
        <f>IF(X244="구성",15,0)</f>
        <v>0</v>
      </c>
      <c r="Y632" s="17">
        <f>IF(Y244&gt;=4,10,IF(Y244=3,8,IF(Y244=2,6,IF(Y244=1,4,0))))</f>
        <v>0</v>
      </c>
      <c r="Z632" s="35">
        <f>Z244</f>
        <v>0</v>
      </c>
      <c r="AA632" s="35">
        <f>AA244</f>
        <v>0</v>
      </c>
      <c r="AB632" s="35">
        <f>AB244</f>
        <v>0</v>
      </c>
      <c r="AC632" s="35">
        <f>AC244</f>
        <v>0</v>
      </c>
      <c r="AD632" s="35">
        <f>AD244</f>
        <v>0</v>
      </c>
      <c r="AE632" s="18">
        <f t="shared" si="9"/>
        <v>0</v>
      </c>
    </row>
    <row r="633" spans="1:31" x14ac:dyDescent="0.3">
      <c r="A633" s="217">
        <f>A245</f>
        <v>240</v>
      </c>
      <c r="B633" s="16">
        <f>B245</f>
        <v>0</v>
      </c>
      <c r="C633" s="198">
        <f>C245</f>
        <v>0</v>
      </c>
      <c r="D633" s="16">
        <f>D245</f>
        <v>0</v>
      </c>
      <c r="E633" s="16">
        <f t="shared" si="8"/>
        <v>0</v>
      </c>
      <c r="F633" s="17">
        <f>IF(F245="후원(일시22건 또는 정기8건)또는 자원봉사(8명)",10,IF(F245="후원(일시13건 또는 정기5건)또는 자원봉사(7명)",8,IF(F245="후원(일시7건 또는 정기3건)또는 자원봉사(4명)",6,IF(F245="후원(일시4건 또는 정기2건)또는 자원봉사(2명)",4,IF(F245="후원(일시1건 또는 정기1건)또는 자원봉사(1명)",2,0)))))</f>
        <v>0</v>
      </c>
      <c r="G633" s="17">
        <f>IF(G245="게시",5,0)</f>
        <v>0</v>
      </c>
      <c r="H633" s="17">
        <f>IF(H245&gt;=6,20,IF(H245=5,15,IF(H245=4,10,IF(H245=3,5,0))))</f>
        <v>0</v>
      </c>
      <c r="I633" s="17">
        <f>IF(I245&gt;=30,20,IF(I245&gt;=22,15,IF(I245&gt;=15,10,IF(I245&gt;=8,5,0))))</f>
        <v>0</v>
      </c>
      <c r="J633" s="17">
        <f>IF(J245&gt;=500,10,IF(J245&gt;=300,8,IF(J245&gt;=200,6,IF(J245&gt;=100,4,IF(J245&gt;=1,2,IF(J245=0,0))))))</f>
        <v>0</v>
      </c>
      <c r="K633" s="17">
        <f>IF(K245&gt;=40,15,IF(K245&gt;=25,12,IF(K245&gt;=15,9,IF(K245&gt;=8,6,0))))</f>
        <v>0</v>
      </c>
      <c r="L633" s="17">
        <f>IF(L245="설치",5,0)</f>
        <v>0</v>
      </c>
      <c r="M633" s="17">
        <f>IF(M245="가능",5,0)</f>
        <v>0</v>
      </c>
      <c r="N633" s="17">
        <f>IF(N245="사용",5,0)</f>
        <v>0</v>
      </c>
      <c r="O633" s="17">
        <f>IF(O245&gt;=550,10,IF(O245&gt;=400,8,IF(O245&gt;=300,6,IF(O245&gt;=200,4,IF(O245&gt;=50,2,0)))))</f>
        <v>0</v>
      </c>
      <c r="P633" s="17">
        <f>IF(P245&gt;=5000,10,IF(P245&gt;=3000,8,IF(P245&gt;=2000,6,IF(P245&gt;=1000,4,IF(P245&gt;=500,2,0)))))</f>
        <v>0</v>
      </c>
      <c r="Q633" s="17">
        <f>IF(Q245&gt;=1000,10,IF(Q245&gt;=800,8,IF(Q245&gt;=600,6,IF(Q245&gt;=400,4,IF(Q245&gt;=200,2,0)))))</f>
        <v>0</v>
      </c>
      <c r="R633" s="17">
        <f>IF(R245&gt;=5000,5,IF(R245&gt;=3000,4,IF(R245&gt;=2000,3,IF(R245&gt;=1000,2,IF(R245&gt;=500,1,0)))))</f>
        <v>0</v>
      </c>
      <c r="S633" s="17">
        <f>IF(S245&gt;=4000,5,IF(S245&gt;=2500,4,IF(S245&gt;=1000,3,IF(S245&gt;=500,2,IF(S245&gt;=300,1,0)))))</f>
        <v>0</v>
      </c>
      <c r="T633" s="17">
        <f>IF(T245&gt;=15,15,IF(T245&gt;=12,12,IF(T245&gt;=9,9,IF(T245&gt;=6,6,IF(T245&gt;=1,3,0)))))</f>
        <v>0</v>
      </c>
      <c r="U633" s="17">
        <f>IF(U245&gt;=50,15,IF(U245&gt;=20,10,IF(U245&gt;=1,5,0)))</f>
        <v>0</v>
      </c>
      <c r="V633" s="17">
        <f>IF(V245&gt;=3,15,IF(V245&gt;=2,10,IF(V245&gt;=1,5,0)))</f>
        <v>0</v>
      </c>
      <c r="W633" s="17">
        <f>IF(W245&gt;=25,10,IF(W245&gt;=20,8,IF(W245&gt;=16,6,IF(W245&gt;=11,4,IF(W245&gt;=6,2,IF(W245&gt;=1,1,0))))))</f>
        <v>0</v>
      </c>
      <c r="X633" s="17">
        <f>IF(X245="구성",15,0)</f>
        <v>0</v>
      </c>
      <c r="Y633" s="17">
        <f>IF(Y245&gt;=4,10,IF(Y245=3,8,IF(Y245=2,6,IF(Y245=1,4,0))))</f>
        <v>0</v>
      </c>
      <c r="Z633" s="35">
        <f>Z245</f>
        <v>0</v>
      </c>
      <c r="AA633" s="35">
        <f>AA245</f>
        <v>0</v>
      </c>
      <c r="AB633" s="35">
        <f>AB245</f>
        <v>0</v>
      </c>
      <c r="AC633" s="35">
        <f>AC245</f>
        <v>0</v>
      </c>
      <c r="AD633" s="35">
        <f>AD245</f>
        <v>0</v>
      </c>
      <c r="AE633" s="18">
        <f t="shared" si="9"/>
        <v>0</v>
      </c>
    </row>
    <row r="634" spans="1:31" x14ac:dyDescent="0.3">
      <c r="A634" s="217">
        <f>A246</f>
        <v>241</v>
      </c>
      <c r="B634" s="16">
        <f>B246</f>
        <v>0</v>
      </c>
      <c r="C634" s="198">
        <f>C246</f>
        <v>0</v>
      </c>
      <c r="D634" s="16">
        <f>D246</f>
        <v>0</v>
      </c>
      <c r="E634" s="16">
        <f t="shared" si="8"/>
        <v>0</v>
      </c>
      <c r="F634" s="17">
        <f>IF(F246="후원(일시22건 또는 정기8건)또는 자원봉사(8명)",10,IF(F246="후원(일시13건 또는 정기5건)또는 자원봉사(7명)",8,IF(F246="후원(일시7건 또는 정기3건)또는 자원봉사(4명)",6,IF(F246="후원(일시4건 또는 정기2건)또는 자원봉사(2명)",4,IF(F246="후원(일시1건 또는 정기1건)또는 자원봉사(1명)",2,0)))))</f>
        <v>0</v>
      </c>
      <c r="G634" s="17">
        <f>IF(G246="게시",5,0)</f>
        <v>0</v>
      </c>
      <c r="H634" s="17">
        <f>IF(H246&gt;=6,20,IF(H246=5,15,IF(H246=4,10,IF(H246=3,5,0))))</f>
        <v>0</v>
      </c>
      <c r="I634" s="17">
        <f>IF(I246&gt;=30,20,IF(I246&gt;=22,15,IF(I246&gt;=15,10,IF(I246&gt;=8,5,0))))</f>
        <v>0</v>
      </c>
      <c r="J634" s="17">
        <f>IF(J246&gt;=500,10,IF(J246&gt;=300,8,IF(J246&gt;=200,6,IF(J246&gt;=100,4,IF(J246&gt;=1,2,IF(J246=0,0))))))</f>
        <v>0</v>
      </c>
      <c r="K634" s="17">
        <f>IF(K246&gt;=40,15,IF(K246&gt;=25,12,IF(K246&gt;=15,9,IF(K246&gt;=8,6,0))))</f>
        <v>0</v>
      </c>
      <c r="L634" s="17">
        <f>IF(L246="설치",5,0)</f>
        <v>0</v>
      </c>
      <c r="M634" s="17">
        <f>IF(M246="가능",5,0)</f>
        <v>0</v>
      </c>
      <c r="N634" s="17">
        <f>IF(N246="사용",5,0)</f>
        <v>0</v>
      </c>
      <c r="O634" s="17">
        <f>IF(O246&gt;=550,10,IF(O246&gt;=400,8,IF(O246&gt;=300,6,IF(O246&gt;=200,4,IF(O246&gt;=50,2,0)))))</f>
        <v>0</v>
      </c>
      <c r="P634" s="17">
        <f>IF(P246&gt;=5000,10,IF(P246&gt;=3000,8,IF(P246&gt;=2000,6,IF(P246&gt;=1000,4,IF(P246&gt;=500,2,0)))))</f>
        <v>0</v>
      </c>
      <c r="Q634" s="17">
        <f>IF(Q246&gt;=1000,10,IF(Q246&gt;=800,8,IF(Q246&gt;=600,6,IF(Q246&gt;=400,4,IF(Q246&gt;=200,2,0)))))</f>
        <v>0</v>
      </c>
      <c r="R634" s="17">
        <f>IF(R246&gt;=5000,5,IF(R246&gt;=3000,4,IF(R246&gt;=2000,3,IF(R246&gt;=1000,2,IF(R246&gt;=500,1,0)))))</f>
        <v>0</v>
      </c>
      <c r="S634" s="17">
        <f>IF(S246&gt;=4000,5,IF(S246&gt;=2500,4,IF(S246&gt;=1000,3,IF(S246&gt;=500,2,IF(S246&gt;=300,1,0)))))</f>
        <v>0</v>
      </c>
      <c r="T634" s="17">
        <f>IF(T246&gt;=15,15,IF(T246&gt;=12,12,IF(T246&gt;=9,9,IF(T246&gt;=6,6,IF(T246&gt;=1,3,0)))))</f>
        <v>0</v>
      </c>
      <c r="U634" s="17">
        <f>IF(U246&gt;=50,15,IF(U246&gt;=20,10,IF(U246&gt;=1,5,0)))</f>
        <v>0</v>
      </c>
      <c r="V634" s="17">
        <f>IF(V246&gt;=3,15,IF(V246&gt;=2,10,IF(V246&gt;=1,5,0)))</f>
        <v>0</v>
      </c>
      <c r="W634" s="17">
        <f>IF(W246&gt;=25,10,IF(W246&gt;=20,8,IF(W246&gt;=16,6,IF(W246&gt;=11,4,IF(W246&gt;=6,2,IF(W246&gt;=1,1,0))))))</f>
        <v>0</v>
      </c>
      <c r="X634" s="17">
        <f>IF(X246="구성",15,0)</f>
        <v>0</v>
      </c>
      <c r="Y634" s="17">
        <f>IF(Y246&gt;=4,10,IF(Y246=3,8,IF(Y246=2,6,IF(Y246=1,4,0))))</f>
        <v>0</v>
      </c>
      <c r="Z634" s="35">
        <f>Z246</f>
        <v>0</v>
      </c>
      <c r="AA634" s="35">
        <f>AA246</f>
        <v>0</v>
      </c>
      <c r="AB634" s="35">
        <f>AB246</f>
        <v>0</v>
      </c>
      <c r="AC634" s="35">
        <f>AC246</f>
        <v>0</v>
      </c>
      <c r="AD634" s="35">
        <f>AD246</f>
        <v>0</v>
      </c>
      <c r="AE634" s="18">
        <f t="shared" si="9"/>
        <v>0</v>
      </c>
    </row>
    <row r="635" spans="1:31" x14ac:dyDescent="0.3">
      <c r="A635" s="217">
        <f>A247</f>
        <v>242</v>
      </c>
      <c r="B635" s="16">
        <f>B247</f>
        <v>0</v>
      </c>
      <c r="C635" s="198">
        <f>C247</f>
        <v>0</v>
      </c>
      <c r="D635" s="16">
        <f>D247</f>
        <v>0</v>
      </c>
      <c r="E635" s="16">
        <f t="shared" si="8"/>
        <v>0</v>
      </c>
      <c r="F635" s="17">
        <f>IF(F247="후원(일시22건 또는 정기8건)또는 자원봉사(8명)",10,IF(F247="후원(일시13건 또는 정기5건)또는 자원봉사(7명)",8,IF(F247="후원(일시7건 또는 정기3건)또는 자원봉사(4명)",6,IF(F247="후원(일시4건 또는 정기2건)또는 자원봉사(2명)",4,IF(F247="후원(일시1건 또는 정기1건)또는 자원봉사(1명)",2,0)))))</f>
        <v>0</v>
      </c>
      <c r="G635" s="17">
        <f>IF(G247="게시",5,0)</f>
        <v>0</v>
      </c>
      <c r="H635" s="17">
        <f>IF(H247&gt;=6,20,IF(H247=5,15,IF(H247=4,10,IF(H247=3,5,0))))</f>
        <v>0</v>
      </c>
      <c r="I635" s="17">
        <f>IF(I247&gt;=30,20,IF(I247&gt;=22,15,IF(I247&gt;=15,10,IF(I247&gt;=8,5,0))))</f>
        <v>0</v>
      </c>
      <c r="J635" s="17">
        <f>IF(J247&gt;=500,10,IF(J247&gt;=300,8,IF(J247&gt;=200,6,IF(J247&gt;=100,4,IF(J247&gt;=1,2,IF(J247=0,0))))))</f>
        <v>0</v>
      </c>
      <c r="K635" s="17">
        <f>IF(K247&gt;=40,15,IF(K247&gt;=25,12,IF(K247&gt;=15,9,IF(K247&gt;=8,6,0))))</f>
        <v>0</v>
      </c>
      <c r="L635" s="17">
        <f>IF(L247="설치",5,0)</f>
        <v>0</v>
      </c>
      <c r="M635" s="17">
        <f>IF(M247="가능",5,0)</f>
        <v>0</v>
      </c>
      <c r="N635" s="17">
        <f>IF(N247="사용",5,0)</f>
        <v>0</v>
      </c>
      <c r="O635" s="17">
        <f>IF(O247&gt;=550,10,IF(O247&gt;=400,8,IF(O247&gt;=300,6,IF(O247&gt;=200,4,IF(O247&gt;=50,2,0)))))</f>
        <v>0</v>
      </c>
      <c r="P635" s="17">
        <f>IF(P247&gt;=5000,10,IF(P247&gt;=3000,8,IF(P247&gt;=2000,6,IF(P247&gt;=1000,4,IF(P247&gt;=500,2,0)))))</f>
        <v>0</v>
      </c>
      <c r="Q635" s="17">
        <f>IF(Q247&gt;=1000,10,IF(Q247&gt;=800,8,IF(Q247&gt;=600,6,IF(Q247&gt;=400,4,IF(Q247&gt;=200,2,0)))))</f>
        <v>0</v>
      </c>
      <c r="R635" s="17">
        <f>IF(R247&gt;=5000,5,IF(R247&gt;=3000,4,IF(R247&gt;=2000,3,IF(R247&gt;=1000,2,IF(R247&gt;=500,1,0)))))</f>
        <v>0</v>
      </c>
      <c r="S635" s="17">
        <f>IF(S247&gt;=4000,5,IF(S247&gt;=2500,4,IF(S247&gt;=1000,3,IF(S247&gt;=500,2,IF(S247&gt;=300,1,0)))))</f>
        <v>0</v>
      </c>
      <c r="T635" s="17">
        <f>IF(T247&gt;=15,15,IF(T247&gt;=12,12,IF(T247&gt;=9,9,IF(T247&gt;=6,6,IF(T247&gt;=1,3,0)))))</f>
        <v>0</v>
      </c>
      <c r="U635" s="17">
        <f>IF(U247&gt;=50,15,IF(U247&gt;=20,10,IF(U247&gt;=1,5,0)))</f>
        <v>0</v>
      </c>
      <c r="V635" s="17">
        <f>IF(V247&gt;=3,15,IF(V247&gt;=2,10,IF(V247&gt;=1,5,0)))</f>
        <v>0</v>
      </c>
      <c r="W635" s="17">
        <f>IF(W247&gt;=25,10,IF(W247&gt;=20,8,IF(W247&gt;=16,6,IF(W247&gt;=11,4,IF(W247&gt;=6,2,IF(W247&gt;=1,1,0))))))</f>
        <v>0</v>
      </c>
      <c r="X635" s="17">
        <f>IF(X247="구성",15,0)</f>
        <v>0</v>
      </c>
      <c r="Y635" s="17">
        <f>IF(Y247&gt;=4,10,IF(Y247=3,8,IF(Y247=2,6,IF(Y247=1,4,0))))</f>
        <v>0</v>
      </c>
      <c r="Z635" s="35">
        <f>Z247</f>
        <v>0</v>
      </c>
      <c r="AA635" s="35">
        <f>AA247</f>
        <v>0</v>
      </c>
      <c r="AB635" s="35">
        <f>AB247</f>
        <v>0</v>
      </c>
      <c r="AC635" s="35">
        <f>AC247</f>
        <v>0</v>
      </c>
      <c r="AD635" s="35">
        <f>AD247</f>
        <v>0</v>
      </c>
      <c r="AE635" s="18">
        <f t="shared" si="9"/>
        <v>0</v>
      </c>
    </row>
    <row r="636" spans="1:31" x14ac:dyDescent="0.3">
      <c r="A636" s="217">
        <f>A248</f>
        <v>243</v>
      </c>
      <c r="B636" s="16">
        <f>B248</f>
        <v>0</v>
      </c>
      <c r="C636" s="198">
        <f>C248</f>
        <v>0</v>
      </c>
      <c r="D636" s="16">
        <f>D248</f>
        <v>0</v>
      </c>
      <c r="E636" s="16">
        <f t="shared" si="8"/>
        <v>0</v>
      </c>
      <c r="F636" s="17">
        <f>IF(F248="후원(일시22건 또는 정기8건)또는 자원봉사(8명)",10,IF(F248="후원(일시13건 또는 정기5건)또는 자원봉사(7명)",8,IF(F248="후원(일시7건 또는 정기3건)또는 자원봉사(4명)",6,IF(F248="후원(일시4건 또는 정기2건)또는 자원봉사(2명)",4,IF(F248="후원(일시1건 또는 정기1건)또는 자원봉사(1명)",2,0)))))</f>
        <v>0</v>
      </c>
      <c r="G636" s="17">
        <f>IF(G248="게시",5,0)</f>
        <v>0</v>
      </c>
      <c r="H636" s="17">
        <f>IF(H248&gt;=6,20,IF(H248=5,15,IF(H248=4,10,IF(H248=3,5,0))))</f>
        <v>0</v>
      </c>
      <c r="I636" s="17">
        <f>IF(I248&gt;=30,20,IF(I248&gt;=22,15,IF(I248&gt;=15,10,IF(I248&gt;=8,5,0))))</f>
        <v>0</v>
      </c>
      <c r="J636" s="17">
        <f>IF(J248&gt;=500,10,IF(J248&gt;=300,8,IF(J248&gt;=200,6,IF(J248&gt;=100,4,IF(J248&gt;=1,2,IF(J248=0,0))))))</f>
        <v>0</v>
      </c>
      <c r="K636" s="17">
        <f>IF(K248&gt;=40,15,IF(K248&gt;=25,12,IF(K248&gt;=15,9,IF(K248&gt;=8,6,0))))</f>
        <v>0</v>
      </c>
      <c r="L636" s="17">
        <f>IF(L248="설치",5,0)</f>
        <v>0</v>
      </c>
      <c r="M636" s="17">
        <f>IF(M248="가능",5,0)</f>
        <v>0</v>
      </c>
      <c r="N636" s="17">
        <f>IF(N248="사용",5,0)</f>
        <v>0</v>
      </c>
      <c r="O636" s="17">
        <f>IF(O248&gt;=550,10,IF(O248&gt;=400,8,IF(O248&gt;=300,6,IF(O248&gt;=200,4,IF(O248&gt;=50,2,0)))))</f>
        <v>0</v>
      </c>
      <c r="P636" s="17">
        <f>IF(P248&gt;=5000,10,IF(P248&gt;=3000,8,IF(P248&gt;=2000,6,IF(P248&gt;=1000,4,IF(P248&gt;=500,2,0)))))</f>
        <v>0</v>
      </c>
      <c r="Q636" s="17">
        <f>IF(Q248&gt;=1000,10,IF(Q248&gt;=800,8,IF(Q248&gt;=600,6,IF(Q248&gt;=400,4,IF(Q248&gt;=200,2,0)))))</f>
        <v>0</v>
      </c>
      <c r="R636" s="17">
        <f>IF(R248&gt;=5000,5,IF(R248&gt;=3000,4,IF(R248&gt;=2000,3,IF(R248&gt;=1000,2,IF(R248&gt;=500,1,0)))))</f>
        <v>0</v>
      </c>
      <c r="S636" s="17">
        <f>IF(S248&gt;=4000,5,IF(S248&gt;=2500,4,IF(S248&gt;=1000,3,IF(S248&gt;=500,2,IF(S248&gt;=300,1,0)))))</f>
        <v>0</v>
      </c>
      <c r="T636" s="17">
        <f>IF(T248&gt;=15,15,IF(T248&gt;=12,12,IF(T248&gt;=9,9,IF(T248&gt;=6,6,IF(T248&gt;=1,3,0)))))</f>
        <v>0</v>
      </c>
      <c r="U636" s="17">
        <f>IF(U248&gt;=50,15,IF(U248&gt;=20,10,IF(U248&gt;=1,5,0)))</f>
        <v>0</v>
      </c>
      <c r="V636" s="17">
        <f>IF(V248&gt;=3,15,IF(V248&gt;=2,10,IF(V248&gt;=1,5,0)))</f>
        <v>0</v>
      </c>
      <c r="W636" s="17">
        <f>IF(W248&gt;=25,10,IF(W248&gt;=20,8,IF(W248&gt;=16,6,IF(W248&gt;=11,4,IF(W248&gt;=6,2,IF(W248&gt;=1,1,0))))))</f>
        <v>0</v>
      </c>
      <c r="X636" s="17">
        <f>IF(X248="구성",15,0)</f>
        <v>0</v>
      </c>
      <c r="Y636" s="17">
        <f>IF(Y248&gt;=4,10,IF(Y248=3,8,IF(Y248=2,6,IF(Y248=1,4,0))))</f>
        <v>0</v>
      </c>
      <c r="Z636" s="35">
        <f>Z248</f>
        <v>0</v>
      </c>
      <c r="AA636" s="35">
        <f>AA248</f>
        <v>0</v>
      </c>
      <c r="AB636" s="35">
        <f>AB248</f>
        <v>0</v>
      </c>
      <c r="AC636" s="35">
        <f>AC248</f>
        <v>0</v>
      </c>
      <c r="AD636" s="35">
        <f>AD248</f>
        <v>0</v>
      </c>
      <c r="AE636" s="18">
        <f t="shared" si="9"/>
        <v>0</v>
      </c>
    </row>
    <row r="637" spans="1:31" x14ac:dyDescent="0.3">
      <c r="A637" s="217">
        <f>A249</f>
        <v>244</v>
      </c>
      <c r="B637" s="16">
        <f>B249</f>
        <v>0</v>
      </c>
      <c r="C637" s="198">
        <f>C249</f>
        <v>0</v>
      </c>
      <c r="D637" s="16">
        <f>D249</f>
        <v>0</v>
      </c>
      <c r="E637" s="16">
        <f t="shared" si="8"/>
        <v>0</v>
      </c>
      <c r="F637" s="17">
        <f>IF(F249="후원(일시22건 또는 정기8건)또는 자원봉사(8명)",10,IF(F249="후원(일시13건 또는 정기5건)또는 자원봉사(7명)",8,IF(F249="후원(일시7건 또는 정기3건)또는 자원봉사(4명)",6,IF(F249="후원(일시4건 또는 정기2건)또는 자원봉사(2명)",4,IF(F249="후원(일시1건 또는 정기1건)또는 자원봉사(1명)",2,0)))))</f>
        <v>0</v>
      </c>
      <c r="G637" s="17">
        <f>IF(G249="게시",5,0)</f>
        <v>0</v>
      </c>
      <c r="H637" s="17">
        <f>IF(H249&gt;=6,20,IF(H249=5,15,IF(H249=4,10,IF(H249=3,5,0))))</f>
        <v>0</v>
      </c>
      <c r="I637" s="17">
        <f>IF(I249&gt;=30,20,IF(I249&gt;=22,15,IF(I249&gt;=15,10,IF(I249&gt;=8,5,0))))</f>
        <v>0</v>
      </c>
      <c r="J637" s="17">
        <f>IF(J249&gt;=500,10,IF(J249&gt;=300,8,IF(J249&gt;=200,6,IF(J249&gt;=100,4,IF(J249&gt;=1,2,IF(J249=0,0))))))</f>
        <v>0</v>
      </c>
      <c r="K637" s="17">
        <f>IF(K249&gt;=40,15,IF(K249&gt;=25,12,IF(K249&gt;=15,9,IF(K249&gt;=8,6,0))))</f>
        <v>0</v>
      </c>
      <c r="L637" s="17">
        <f>IF(L249="설치",5,0)</f>
        <v>0</v>
      </c>
      <c r="M637" s="17">
        <f>IF(M249="가능",5,0)</f>
        <v>0</v>
      </c>
      <c r="N637" s="17">
        <f>IF(N249="사용",5,0)</f>
        <v>0</v>
      </c>
      <c r="O637" s="17">
        <f>IF(O249&gt;=550,10,IF(O249&gt;=400,8,IF(O249&gt;=300,6,IF(O249&gt;=200,4,IF(O249&gt;=50,2,0)))))</f>
        <v>0</v>
      </c>
      <c r="P637" s="17">
        <f>IF(P249&gt;=5000,10,IF(P249&gt;=3000,8,IF(P249&gt;=2000,6,IF(P249&gt;=1000,4,IF(P249&gt;=500,2,0)))))</f>
        <v>0</v>
      </c>
      <c r="Q637" s="17">
        <f>IF(Q249&gt;=1000,10,IF(Q249&gt;=800,8,IF(Q249&gt;=600,6,IF(Q249&gt;=400,4,IF(Q249&gt;=200,2,0)))))</f>
        <v>0</v>
      </c>
      <c r="R637" s="17">
        <f>IF(R249&gt;=5000,5,IF(R249&gt;=3000,4,IF(R249&gt;=2000,3,IF(R249&gt;=1000,2,IF(R249&gt;=500,1,0)))))</f>
        <v>0</v>
      </c>
      <c r="S637" s="17">
        <f>IF(S249&gt;=4000,5,IF(S249&gt;=2500,4,IF(S249&gt;=1000,3,IF(S249&gt;=500,2,IF(S249&gt;=300,1,0)))))</f>
        <v>0</v>
      </c>
      <c r="T637" s="17">
        <f>IF(T249&gt;=15,15,IF(T249&gt;=12,12,IF(T249&gt;=9,9,IF(T249&gt;=6,6,IF(T249&gt;=1,3,0)))))</f>
        <v>0</v>
      </c>
      <c r="U637" s="17">
        <f>IF(U249&gt;=50,15,IF(U249&gt;=20,10,IF(U249&gt;=1,5,0)))</f>
        <v>0</v>
      </c>
      <c r="V637" s="17">
        <f>IF(V249&gt;=3,15,IF(V249&gt;=2,10,IF(V249&gt;=1,5,0)))</f>
        <v>0</v>
      </c>
      <c r="W637" s="17">
        <f>IF(W249&gt;=25,10,IF(W249&gt;=20,8,IF(W249&gt;=16,6,IF(W249&gt;=11,4,IF(W249&gt;=6,2,IF(W249&gt;=1,1,0))))))</f>
        <v>0</v>
      </c>
      <c r="X637" s="17">
        <f>IF(X249="구성",15,0)</f>
        <v>0</v>
      </c>
      <c r="Y637" s="17">
        <f>IF(Y249&gt;=4,10,IF(Y249=3,8,IF(Y249=2,6,IF(Y249=1,4,0))))</f>
        <v>0</v>
      </c>
      <c r="Z637" s="35">
        <f>Z249</f>
        <v>0</v>
      </c>
      <c r="AA637" s="35">
        <f>AA249</f>
        <v>0</v>
      </c>
      <c r="AB637" s="35">
        <f>AB249</f>
        <v>0</v>
      </c>
      <c r="AC637" s="35">
        <f>AC249</f>
        <v>0</v>
      </c>
      <c r="AD637" s="35">
        <f>AD249</f>
        <v>0</v>
      </c>
      <c r="AE637" s="18">
        <f t="shared" si="9"/>
        <v>0</v>
      </c>
    </row>
    <row r="638" spans="1:31" x14ac:dyDescent="0.3">
      <c r="A638" s="217">
        <f>A250</f>
        <v>245</v>
      </c>
      <c r="B638" s="16">
        <f>B250</f>
        <v>0</v>
      </c>
      <c r="C638" s="198">
        <f>C250</f>
        <v>0</v>
      </c>
      <c r="D638" s="16">
        <f>D250</f>
        <v>0</v>
      </c>
      <c r="E638" s="16">
        <f t="shared" si="8"/>
        <v>0</v>
      </c>
      <c r="F638" s="17">
        <f>IF(F250="후원(일시22건 또는 정기8건)또는 자원봉사(8명)",10,IF(F250="후원(일시13건 또는 정기5건)또는 자원봉사(7명)",8,IF(F250="후원(일시7건 또는 정기3건)또는 자원봉사(4명)",6,IF(F250="후원(일시4건 또는 정기2건)또는 자원봉사(2명)",4,IF(F250="후원(일시1건 또는 정기1건)또는 자원봉사(1명)",2,0)))))</f>
        <v>0</v>
      </c>
      <c r="G638" s="17">
        <f>IF(G250="게시",5,0)</f>
        <v>0</v>
      </c>
      <c r="H638" s="17">
        <f>IF(H250&gt;=6,20,IF(H250=5,15,IF(H250=4,10,IF(H250=3,5,0))))</f>
        <v>0</v>
      </c>
      <c r="I638" s="17">
        <f>IF(I250&gt;=30,20,IF(I250&gt;=22,15,IF(I250&gt;=15,10,IF(I250&gt;=8,5,0))))</f>
        <v>0</v>
      </c>
      <c r="J638" s="17">
        <f>IF(J250&gt;=500,10,IF(J250&gt;=300,8,IF(J250&gt;=200,6,IF(J250&gt;=100,4,IF(J250&gt;=1,2,IF(J250=0,0))))))</f>
        <v>0</v>
      </c>
      <c r="K638" s="17">
        <f>IF(K250&gt;=40,15,IF(K250&gt;=25,12,IF(K250&gt;=15,9,IF(K250&gt;=8,6,0))))</f>
        <v>0</v>
      </c>
      <c r="L638" s="17">
        <f>IF(L250="설치",5,0)</f>
        <v>0</v>
      </c>
      <c r="M638" s="17">
        <f>IF(M250="가능",5,0)</f>
        <v>0</v>
      </c>
      <c r="N638" s="17">
        <f>IF(N250="사용",5,0)</f>
        <v>0</v>
      </c>
      <c r="O638" s="17">
        <f>IF(O250&gt;=550,10,IF(O250&gt;=400,8,IF(O250&gt;=300,6,IF(O250&gt;=200,4,IF(O250&gt;=50,2,0)))))</f>
        <v>0</v>
      </c>
      <c r="P638" s="17">
        <f>IF(P250&gt;=5000,10,IF(P250&gt;=3000,8,IF(P250&gt;=2000,6,IF(P250&gt;=1000,4,IF(P250&gt;=500,2,0)))))</f>
        <v>0</v>
      </c>
      <c r="Q638" s="17">
        <f>IF(Q250&gt;=1000,10,IF(Q250&gt;=800,8,IF(Q250&gt;=600,6,IF(Q250&gt;=400,4,IF(Q250&gt;=200,2,0)))))</f>
        <v>0</v>
      </c>
      <c r="R638" s="17">
        <f>IF(R250&gt;=5000,5,IF(R250&gt;=3000,4,IF(R250&gt;=2000,3,IF(R250&gt;=1000,2,IF(R250&gt;=500,1,0)))))</f>
        <v>0</v>
      </c>
      <c r="S638" s="17">
        <f>IF(S250&gt;=4000,5,IF(S250&gt;=2500,4,IF(S250&gt;=1000,3,IF(S250&gt;=500,2,IF(S250&gt;=300,1,0)))))</f>
        <v>0</v>
      </c>
      <c r="T638" s="17">
        <f>IF(T250&gt;=15,15,IF(T250&gt;=12,12,IF(T250&gt;=9,9,IF(T250&gt;=6,6,IF(T250&gt;=1,3,0)))))</f>
        <v>0</v>
      </c>
      <c r="U638" s="17">
        <f>IF(U250&gt;=50,15,IF(U250&gt;=20,10,IF(U250&gt;=1,5,0)))</f>
        <v>0</v>
      </c>
      <c r="V638" s="17">
        <f>IF(V250&gt;=3,15,IF(V250&gt;=2,10,IF(V250&gt;=1,5,0)))</f>
        <v>0</v>
      </c>
      <c r="W638" s="17">
        <f>IF(W250&gt;=25,10,IF(W250&gt;=20,8,IF(W250&gt;=16,6,IF(W250&gt;=11,4,IF(W250&gt;=6,2,IF(W250&gt;=1,1,0))))))</f>
        <v>0</v>
      </c>
      <c r="X638" s="17">
        <f>IF(X250="구성",15,0)</f>
        <v>0</v>
      </c>
      <c r="Y638" s="17">
        <f>IF(Y250&gt;=4,10,IF(Y250=3,8,IF(Y250=2,6,IF(Y250=1,4,0))))</f>
        <v>0</v>
      </c>
      <c r="Z638" s="35">
        <f>Z250</f>
        <v>0</v>
      </c>
      <c r="AA638" s="35">
        <f>AA250</f>
        <v>0</v>
      </c>
      <c r="AB638" s="35">
        <f>AB250</f>
        <v>0</v>
      </c>
      <c r="AC638" s="35">
        <f>AC250</f>
        <v>0</v>
      </c>
      <c r="AD638" s="35">
        <f>AD250</f>
        <v>0</v>
      </c>
      <c r="AE638" s="18">
        <f t="shared" si="9"/>
        <v>0</v>
      </c>
    </row>
    <row r="639" spans="1:31" x14ac:dyDescent="0.3">
      <c r="A639" s="217">
        <f>A251</f>
        <v>246</v>
      </c>
      <c r="B639" s="16">
        <f>B251</f>
        <v>0</v>
      </c>
      <c r="C639" s="198">
        <f>C251</f>
        <v>0</v>
      </c>
      <c r="D639" s="16">
        <f>D251</f>
        <v>0</v>
      </c>
      <c r="E639" s="16">
        <f t="shared" si="8"/>
        <v>0</v>
      </c>
      <c r="F639" s="17">
        <f>IF(F251="후원(일시22건 또는 정기8건)또는 자원봉사(8명)",10,IF(F251="후원(일시13건 또는 정기5건)또는 자원봉사(7명)",8,IF(F251="후원(일시7건 또는 정기3건)또는 자원봉사(4명)",6,IF(F251="후원(일시4건 또는 정기2건)또는 자원봉사(2명)",4,IF(F251="후원(일시1건 또는 정기1건)또는 자원봉사(1명)",2,0)))))</f>
        <v>0</v>
      </c>
      <c r="G639" s="17">
        <f>IF(G251="게시",5,0)</f>
        <v>0</v>
      </c>
      <c r="H639" s="17">
        <f>IF(H251&gt;=6,20,IF(H251=5,15,IF(H251=4,10,IF(H251=3,5,0))))</f>
        <v>0</v>
      </c>
      <c r="I639" s="17">
        <f>IF(I251&gt;=30,20,IF(I251&gt;=22,15,IF(I251&gt;=15,10,IF(I251&gt;=8,5,0))))</f>
        <v>0</v>
      </c>
      <c r="J639" s="17">
        <f>IF(J251&gt;=500,10,IF(J251&gt;=300,8,IF(J251&gt;=200,6,IF(J251&gt;=100,4,IF(J251&gt;=1,2,IF(J251=0,0))))))</f>
        <v>0</v>
      </c>
      <c r="K639" s="17">
        <f>IF(K251&gt;=40,15,IF(K251&gt;=25,12,IF(K251&gt;=15,9,IF(K251&gt;=8,6,0))))</f>
        <v>0</v>
      </c>
      <c r="L639" s="17">
        <f>IF(L251="설치",5,0)</f>
        <v>0</v>
      </c>
      <c r="M639" s="17">
        <f>IF(M251="가능",5,0)</f>
        <v>0</v>
      </c>
      <c r="N639" s="17">
        <f>IF(N251="사용",5,0)</f>
        <v>0</v>
      </c>
      <c r="O639" s="17">
        <f>IF(O251&gt;=550,10,IF(O251&gt;=400,8,IF(O251&gt;=300,6,IF(O251&gt;=200,4,IF(O251&gt;=50,2,0)))))</f>
        <v>0</v>
      </c>
      <c r="P639" s="17">
        <f>IF(P251&gt;=5000,10,IF(P251&gt;=3000,8,IF(P251&gt;=2000,6,IF(P251&gt;=1000,4,IF(P251&gt;=500,2,0)))))</f>
        <v>0</v>
      </c>
      <c r="Q639" s="17">
        <f>IF(Q251&gt;=1000,10,IF(Q251&gt;=800,8,IF(Q251&gt;=600,6,IF(Q251&gt;=400,4,IF(Q251&gt;=200,2,0)))))</f>
        <v>0</v>
      </c>
      <c r="R639" s="17">
        <f>IF(R251&gt;=5000,5,IF(R251&gt;=3000,4,IF(R251&gt;=2000,3,IF(R251&gt;=1000,2,IF(R251&gt;=500,1,0)))))</f>
        <v>0</v>
      </c>
      <c r="S639" s="17">
        <f>IF(S251&gt;=4000,5,IF(S251&gt;=2500,4,IF(S251&gt;=1000,3,IF(S251&gt;=500,2,IF(S251&gt;=300,1,0)))))</f>
        <v>0</v>
      </c>
      <c r="T639" s="17">
        <f>IF(T251&gt;=15,15,IF(T251&gt;=12,12,IF(T251&gt;=9,9,IF(T251&gt;=6,6,IF(T251&gt;=1,3,0)))))</f>
        <v>0</v>
      </c>
      <c r="U639" s="17">
        <f>IF(U251&gt;=50,15,IF(U251&gt;=20,10,IF(U251&gt;=1,5,0)))</f>
        <v>0</v>
      </c>
      <c r="V639" s="17">
        <f>IF(V251&gt;=3,15,IF(V251&gt;=2,10,IF(V251&gt;=1,5,0)))</f>
        <v>0</v>
      </c>
      <c r="W639" s="17">
        <f>IF(W251&gt;=25,10,IF(W251&gt;=20,8,IF(W251&gt;=16,6,IF(W251&gt;=11,4,IF(W251&gt;=6,2,IF(W251&gt;=1,1,0))))))</f>
        <v>0</v>
      </c>
      <c r="X639" s="17">
        <f>IF(X251="구성",15,0)</f>
        <v>0</v>
      </c>
      <c r="Y639" s="17">
        <f>IF(Y251&gt;=4,10,IF(Y251=3,8,IF(Y251=2,6,IF(Y251=1,4,0))))</f>
        <v>0</v>
      </c>
      <c r="Z639" s="35">
        <f>Z251</f>
        <v>0</v>
      </c>
      <c r="AA639" s="35">
        <f>AA251</f>
        <v>0</v>
      </c>
      <c r="AB639" s="35">
        <f>AB251</f>
        <v>0</v>
      </c>
      <c r="AC639" s="35">
        <f>AC251</f>
        <v>0</v>
      </c>
      <c r="AD639" s="35">
        <f>AD251</f>
        <v>0</v>
      </c>
      <c r="AE639" s="18">
        <f t="shared" si="9"/>
        <v>0</v>
      </c>
    </row>
    <row r="640" spans="1:31" x14ac:dyDescent="0.3">
      <c r="A640" s="217">
        <f>A252</f>
        <v>247</v>
      </c>
      <c r="B640" s="16">
        <f>B252</f>
        <v>0</v>
      </c>
      <c r="C640" s="198">
        <f>C252</f>
        <v>0</v>
      </c>
      <c r="D640" s="16">
        <f>D252</f>
        <v>0</v>
      </c>
      <c r="E640" s="16">
        <f t="shared" si="8"/>
        <v>0</v>
      </c>
      <c r="F640" s="17">
        <f>IF(F252="후원(일시22건 또는 정기8건)또는 자원봉사(8명)",10,IF(F252="후원(일시13건 또는 정기5건)또는 자원봉사(7명)",8,IF(F252="후원(일시7건 또는 정기3건)또는 자원봉사(4명)",6,IF(F252="후원(일시4건 또는 정기2건)또는 자원봉사(2명)",4,IF(F252="후원(일시1건 또는 정기1건)또는 자원봉사(1명)",2,0)))))</f>
        <v>0</v>
      </c>
      <c r="G640" s="17">
        <f>IF(G252="게시",5,0)</f>
        <v>0</v>
      </c>
      <c r="H640" s="17">
        <f>IF(H252&gt;=6,20,IF(H252=5,15,IF(H252=4,10,IF(H252=3,5,0))))</f>
        <v>0</v>
      </c>
      <c r="I640" s="17">
        <f>IF(I252&gt;=30,20,IF(I252&gt;=22,15,IF(I252&gt;=15,10,IF(I252&gt;=8,5,0))))</f>
        <v>0</v>
      </c>
      <c r="J640" s="17">
        <f>IF(J252&gt;=500,10,IF(J252&gt;=300,8,IF(J252&gt;=200,6,IF(J252&gt;=100,4,IF(J252&gt;=1,2,IF(J252=0,0))))))</f>
        <v>0</v>
      </c>
      <c r="K640" s="17">
        <f>IF(K252&gt;=40,15,IF(K252&gt;=25,12,IF(K252&gt;=15,9,IF(K252&gt;=8,6,0))))</f>
        <v>0</v>
      </c>
      <c r="L640" s="17">
        <f>IF(L252="설치",5,0)</f>
        <v>0</v>
      </c>
      <c r="M640" s="17">
        <f>IF(M252="가능",5,0)</f>
        <v>0</v>
      </c>
      <c r="N640" s="17">
        <f>IF(N252="사용",5,0)</f>
        <v>0</v>
      </c>
      <c r="O640" s="17">
        <f>IF(O252&gt;=550,10,IF(O252&gt;=400,8,IF(O252&gt;=300,6,IF(O252&gt;=200,4,IF(O252&gt;=50,2,0)))))</f>
        <v>0</v>
      </c>
      <c r="P640" s="17">
        <f>IF(P252&gt;=5000,10,IF(P252&gt;=3000,8,IF(P252&gt;=2000,6,IF(P252&gt;=1000,4,IF(P252&gt;=500,2,0)))))</f>
        <v>0</v>
      </c>
      <c r="Q640" s="17">
        <f>IF(Q252&gt;=1000,10,IF(Q252&gt;=800,8,IF(Q252&gt;=600,6,IF(Q252&gt;=400,4,IF(Q252&gt;=200,2,0)))))</f>
        <v>0</v>
      </c>
      <c r="R640" s="17">
        <f>IF(R252&gt;=5000,5,IF(R252&gt;=3000,4,IF(R252&gt;=2000,3,IF(R252&gt;=1000,2,IF(R252&gt;=500,1,0)))))</f>
        <v>0</v>
      </c>
      <c r="S640" s="17">
        <f>IF(S252&gt;=4000,5,IF(S252&gt;=2500,4,IF(S252&gt;=1000,3,IF(S252&gt;=500,2,IF(S252&gt;=300,1,0)))))</f>
        <v>0</v>
      </c>
      <c r="T640" s="17">
        <f>IF(T252&gt;=15,15,IF(T252&gt;=12,12,IF(T252&gt;=9,9,IF(T252&gt;=6,6,IF(T252&gt;=1,3,0)))))</f>
        <v>0</v>
      </c>
      <c r="U640" s="17">
        <f>IF(U252&gt;=50,15,IF(U252&gt;=20,10,IF(U252&gt;=1,5,0)))</f>
        <v>0</v>
      </c>
      <c r="V640" s="17">
        <f>IF(V252&gt;=3,15,IF(V252&gt;=2,10,IF(V252&gt;=1,5,0)))</f>
        <v>0</v>
      </c>
      <c r="W640" s="17">
        <f>IF(W252&gt;=25,10,IF(W252&gt;=20,8,IF(W252&gt;=16,6,IF(W252&gt;=11,4,IF(W252&gt;=6,2,IF(W252&gt;=1,1,0))))))</f>
        <v>0</v>
      </c>
      <c r="X640" s="17">
        <f>IF(X252="구성",15,0)</f>
        <v>0</v>
      </c>
      <c r="Y640" s="17">
        <f>IF(Y252&gt;=4,10,IF(Y252=3,8,IF(Y252=2,6,IF(Y252=1,4,0))))</f>
        <v>0</v>
      </c>
      <c r="Z640" s="35">
        <f>Z252</f>
        <v>0</v>
      </c>
      <c r="AA640" s="35">
        <f>AA252</f>
        <v>0</v>
      </c>
      <c r="AB640" s="35">
        <f>AB252</f>
        <v>0</v>
      </c>
      <c r="AC640" s="35">
        <f>AC252</f>
        <v>0</v>
      </c>
      <c r="AD640" s="35">
        <f>AD252</f>
        <v>0</v>
      </c>
      <c r="AE640" s="18">
        <f t="shared" si="9"/>
        <v>0</v>
      </c>
    </row>
    <row r="641" spans="1:31" x14ac:dyDescent="0.3">
      <c r="A641" s="217">
        <f>A253</f>
        <v>248</v>
      </c>
      <c r="B641" s="16">
        <f>B253</f>
        <v>0</v>
      </c>
      <c r="C641" s="198">
        <f>C253</f>
        <v>0</v>
      </c>
      <c r="D641" s="16">
        <f>D253</f>
        <v>0</v>
      </c>
      <c r="E641" s="16">
        <f t="shared" si="8"/>
        <v>0</v>
      </c>
      <c r="F641" s="17">
        <f>IF(F253="후원(일시22건 또는 정기8건)또는 자원봉사(8명)",10,IF(F253="후원(일시13건 또는 정기5건)또는 자원봉사(7명)",8,IF(F253="후원(일시7건 또는 정기3건)또는 자원봉사(4명)",6,IF(F253="후원(일시4건 또는 정기2건)또는 자원봉사(2명)",4,IF(F253="후원(일시1건 또는 정기1건)또는 자원봉사(1명)",2,0)))))</f>
        <v>0</v>
      </c>
      <c r="G641" s="17">
        <f>IF(G253="게시",5,0)</f>
        <v>0</v>
      </c>
      <c r="H641" s="17">
        <f>IF(H253&gt;=6,20,IF(H253=5,15,IF(H253=4,10,IF(H253=3,5,0))))</f>
        <v>0</v>
      </c>
      <c r="I641" s="17">
        <f>IF(I253&gt;=30,20,IF(I253&gt;=22,15,IF(I253&gt;=15,10,IF(I253&gt;=8,5,0))))</f>
        <v>0</v>
      </c>
      <c r="J641" s="17">
        <f>IF(J253&gt;=500,10,IF(J253&gt;=300,8,IF(J253&gt;=200,6,IF(J253&gt;=100,4,IF(J253&gt;=1,2,IF(J253=0,0))))))</f>
        <v>0</v>
      </c>
      <c r="K641" s="17">
        <f>IF(K253&gt;=40,15,IF(K253&gt;=25,12,IF(K253&gt;=15,9,IF(K253&gt;=8,6,0))))</f>
        <v>0</v>
      </c>
      <c r="L641" s="17">
        <f>IF(L253="설치",5,0)</f>
        <v>0</v>
      </c>
      <c r="M641" s="17">
        <f>IF(M253="가능",5,0)</f>
        <v>0</v>
      </c>
      <c r="N641" s="17">
        <f>IF(N253="사용",5,0)</f>
        <v>0</v>
      </c>
      <c r="O641" s="17">
        <f>IF(O253&gt;=550,10,IF(O253&gt;=400,8,IF(O253&gt;=300,6,IF(O253&gt;=200,4,IF(O253&gt;=50,2,0)))))</f>
        <v>0</v>
      </c>
      <c r="P641" s="17">
        <f>IF(P253&gt;=5000,10,IF(P253&gt;=3000,8,IF(P253&gt;=2000,6,IF(P253&gt;=1000,4,IF(P253&gt;=500,2,0)))))</f>
        <v>0</v>
      </c>
      <c r="Q641" s="17">
        <f>IF(Q253&gt;=1000,10,IF(Q253&gt;=800,8,IF(Q253&gt;=600,6,IF(Q253&gt;=400,4,IF(Q253&gt;=200,2,0)))))</f>
        <v>0</v>
      </c>
      <c r="R641" s="17">
        <f>IF(R253&gt;=5000,5,IF(R253&gt;=3000,4,IF(R253&gt;=2000,3,IF(R253&gt;=1000,2,IF(R253&gt;=500,1,0)))))</f>
        <v>0</v>
      </c>
      <c r="S641" s="17">
        <f>IF(S253&gt;=4000,5,IF(S253&gt;=2500,4,IF(S253&gt;=1000,3,IF(S253&gt;=500,2,IF(S253&gt;=300,1,0)))))</f>
        <v>0</v>
      </c>
      <c r="T641" s="17">
        <f>IF(T253&gt;=15,15,IF(T253&gt;=12,12,IF(T253&gt;=9,9,IF(T253&gt;=6,6,IF(T253&gt;=1,3,0)))))</f>
        <v>0</v>
      </c>
      <c r="U641" s="17">
        <f>IF(U253&gt;=50,15,IF(U253&gt;=20,10,IF(U253&gt;=1,5,0)))</f>
        <v>0</v>
      </c>
      <c r="V641" s="17">
        <f>IF(V253&gt;=3,15,IF(V253&gt;=2,10,IF(V253&gt;=1,5,0)))</f>
        <v>0</v>
      </c>
      <c r="W641" s="17">
        <f>IF(W253&gt;=25,10,IF(W253&gt;=20,8,IF(W253&gt;=16,6,IF(W253&gt;=11,4,IF(W253&gt;=6,2,IF(W253&gt;=1,1,0))))))</f>
        <v>0</v>
      </c>
      <c r="X641" s="17">
        <f>IF(X253="구성",15,0)</f>
        <v>0</v>
      </c>
      <c r="Y641" s="17">
        <f>IF(Y253&gt;=4,10,IF(Y253=3,8,IF(Y253=2,6,IF(Y253=1,4,0))))</f>
        <v>0</v>
      </c>
      <c r="Z641" s="35">
        <f>Z253</f>
        <v>0</v>
      </c>
      <c r="AA641" s="35">
        <f>AA253</f>
        <v>0</v>
      </c>
      <c r="AB641" s="35">
        <f>AB253</f>
        <v>0</v>
      </c>
      <c r="AC641" s="35">
        <f>AC253</f>
        <v>0</v>
      </c>
      <c r="AD641" s="35">
        <f>AD253</f>
        <v>0</v>
      </c>
      <c r="AE641" s="18">
        <f t="shared" si="9"/>
        <v>0</v>
      </c>
    </row>
    <row r="642" spans="1:31" x14ac:dyDescent="0.3">
      <c r="A642" s="217">
        <f>A254</f>
        <v>249</v>
      </c>
      <c r="B642" s="16">
        <f>B254</f>
        <v>0</v>
      </c>
      <c r="C642" s="198">
        <f>C254</f>
        <v>0</v>
      </c>
      <c r="D642" s="16">
        <f>D254</f>
        <v>0</v>
      </c>
      <c r="E642" s="16">
        <f t="shared" si="8"/>
        <v>0</v>
      </c>
      <c r="F642" s="17">
        <f>IF(F254="후원(일시22건 또는 정기8건)또는 자원봉사(8명)",10,IF(F254="후원(일시13건 또는 정기5건)또는 자원봉사(7명)",8,IF(F254="후원(일시7건 또는 정기3건)또는 자원봉사(4명)",6,IF(F254="후원(일시4건 또는 정기2건)또는 자원봉사(2명)",4,IF(F254="후원(일시1건 또는 정기1건)또는 자원봉사(1명)",2,0)))))</f>
        <v>0</v>
      </c>
      <c r="G642" s="17">
        <f>IF(G254="게시",5,0)</f>
        <v>0</v>
      </c>
      <c r="H642" s="17">
        <f>IF(H254&gt;=6,20,IF(H254=5,15,IF(H254=4,10,IF(H254=3,5,0))))</f>
        <v>0</v>
      </c>
      <c r="I642" s="17">
        <f>IF(I254&gt;=30,20,IF(I254&gt;=22,15,IF(I254&gt;=15,10,IF(I254&gt;=8,5,0))))</f>
        <v>0</v>
      </c>
      <c r="J642" s="17">
        <f>IF(J254&gt;=500,10,IF(J254&gt;=300,8,IF(J254&gt;=200,6,IF(J254&gt;=100,4,IF(J254&gt;=1,2,IF(J254=0,0))))))</f>
        <v>0</v>
      </c>
      <c r="K642" s="17">
        <f>IF(K254&gt;=40,15,IF(K254&gt;=25,12,IF(K254&gt;=15,9,IF(K254&gt;=8,6,0))))</f>
        <v>0</v>
      </c>
      <c r="L642" s="17">
        <f>IF(L254="설치",5,0)</f>
        <v>0</v>
      </c>
      <c r="M642" s="17">
        <f>IF(M254="가능",5,0)</f>
        <v>0</v>
      </c>
      <c r="N642" s="17">
        <f>IF(N254="사용",5,0)</f>
        <v>0</v>
      </c>
      <c r="O642" s="17">
        <f>IF(O254&gt;=550,10,IF(O254&gt;=400,8,IF(O254&gt;=300,6,IF(O254&gt;=200,4,IF(O254&gt;=50,2,0)))))</f>
        <v>0</v>
      </c>
      <c r="P642" s="17">
        <f>IF(P254&gt;=5000,10,IF(P254&gt;=3000,8,IF(P254&gt;=2000,6,IF(P254&gt;=1000,4,IF(P254&gt;=500,2,0)))))</f>
        <v>0</v>
      </c>
      <c r="Q642" s="17">
        <f>IF(Q254&gt;=1000,10,IF(Q254&gt;=800,8,IF(Q254&gt;=600,6,IF(Q254&gt;=400,4,IF(Q254&gt;=200,2,0)))))</f>
        <v>0</v>
      </c>
      <c r="R642" s="17">
        <f>IF(R254&gt;=5000,5,IF(R254&gt;=3000,4,IF(R254&gt;=2000,3,IF(R254&gt;=1000,2,IF(R254&gt;=500,1,0)))))</f>
        <v>0</v>
      </c>
      <c r="S642" s="17">
        <f>IF(S254&gt;=4000,5,IF(S254&gt;=2500,4,IF(S254&gt;=1000,3,IF(S254&gt;=500,2,IF(S254&gt;=300,1,0)))))</f>
        <v>0</v>
      </c>
      <c r="T642" s="17">
        <f>IF(T254&gt;=15,15,IF(T254&gt;=12,12,IF(T254&gt;=9,9,IF(T254&gt;=6,6,IF(T254&gt;=1,3,0)))))</f>
        <v>0</v>
      </c>
      <c r="U642" s="17">
        <f>IF(U254&gt;=50,15,IF(U254&gt;=20,10,IF(U254&gt;=1,5,0)))</f>
        <v>0</v>
      </c>
      <c r="V642" s="17">
        <f>IF(V254&gt;=3,15,IF(V254&gt;=2,10,IF(V254&gt;=1,5,0)))</f>
        <v>0</v>
      </c>
      <c r="W642" s="17">
        <f>IF(W254&gt;=25,10,IF(W254&gt;=20,8,IF(W254&gt;=16,6,IF(W254&gt;=11,4,IF(W254&gt;=6,2,IF(W254&gt;=1,1,0))))))</f>
        <v>0</v>
      </c>
      <c r="X642" s="17">
        <f>IF(X254="구성",15,0)</f>
        <v>0</v>
      </c>
      <c r="Y642" s="17">
        <f>IF(Y254&gt;=4,10,IF(Y254=3,8,IF(Y254=2,6,IF(Y254=1,4,0))))</f>
        <v>0</v>
      </c>
      <c r="Z642" s="35">
        <f>Z254</f>
        <v>0</v>
      </c>
      <c r="AA642" s="35">
        <f>AA254</f>
        <v>0</v>
      </c>
      <c r="AB642" s="35">
        <f>AB254</f>
        <v>0</v>
      </c>
      <c r="AC642" s="35">
        <f>AC254</f>
        <v>0</v>
      </c>
      <c r="AD642" s="35">
        <f>AD254</f>
        <v>0</v>
      </c>
      <c r="AE642" s="18">
        <f t="shared" si="9"/>
        <v>0</v>
      </c>
    </row>
    <row r="643" spans="1:31" x14ac:dyDescent="0.3">
      <c r="A643" s="217">
        <f>A255</f>
        <v>250</v>
      </c>
      <c r="B643" s="16">
        <f>B255</f>
        <v>0</v>
      </c>
      <c r="C643" s="198">
        <f>C255</f>
        <v>0</v>
      </c>
      <c r="D643" s="16">
        <f>D255</f>
        <v>0</v>
      </c>
      <c r="E643" s="16">
        <f t="shared" si="8"/>
        <v>0</v>
      </c>
      <c r="F643" s="17">
        <f>IF(F255="후원(일시22건 또는 정기8건)또는 자원봉사(8명)",10,IF(F255="후원(일시13건 또는 정기5건)또는 자원봉사(7명)",8,IF(F255="후원(일시7건 또는 정기3건)또는 자원봉사(4명)",6,IF(F255="후원(일시4건 또는 정기2건)또는 자원봉사(2명)",4,IF(F255="후원(일시1건 또는 정기1건)또는 자원봉사(1명)",2,0)))))</f>
        <v>0</v>
      </c>
      <c r="G643" s="17">
        <f>IF(G255="게시",5,0)</f>
        <v>0</v>
      </c>
      <c r="H643" s="17">
        <f>IF(H255&gt;=6,20,IF(H255=5,15,IF(H255=4,10,IF(H255=3,5,0))))</f>
        <v>0</v>
      </c>
      <c r="I643" s="17">
        <f>IF(I255&gt;=30,20,IF(I255&gt;=22,15,IF(I255&gt;=15,10,IF(I255&gt;=8,5,0))))</f>
        <v>0</v>
      </c>
      <c r="J643" s="17">
        <f>IF(J255&gt;=500,10,IF(J255&gt;=300,8,IF(J255&gt;=200,6,IF(J255&gt;=100,4,IF(J255&gt;=1,2,IF(J255=0,0))))))</f>
        <v>0</v>
      </c>
      <c r="K643" s="17">
        <f>IF(K255&gt;=40,15,IF(K255&gt;=25,12,IF(K255&gt;=15,9,IF(K255&gt;=8,6,0))))</f>
        <v>0</v>
      </c>
      <c r="L643" s="17">
        <f>IF(L255="설치",5,0)</f>
        <v>0</v>
      </c>
      <c r="M643" s="17">
        <f>IF(M255="가능",5,0)</f>
        <v>0</v>
      </c>
      <c r="N643" s="17">
        <f>IF(N255="사용",5,0)</f>
        <v>0</v>
      </c>
      <c r="O643" s="17">
        <f>IF(O255&gt;=550,10,IF(O255&gt;=400,8,IF(O255&gt;=300,6,IF(O255&gt;=200,4,IF(O255&gt;=50,2,0)))))</f>
        <v>0</v>
      </c>
      <c r="P643" s="17">
        <f>IF(P255&gt;=5000,10,IF(P255&gt;=3000,8,IF(P255&gt;=2000,6,IF(P255&gt;=1000,4,IF(P255&gt;=500,2,0)))))</f>
        <v>0</v>
      </c>
      <c r="Q643" s="17">
        <f>IF(Q255&gt;=1000,10,IF(Q255&gt;=800,8,IF(Q255&gt;=600,6,IF(Q255&gt;=400,4,IF(Q255&gt;=200,2,0)))))</f>
        <v>0</v>
      </c>
      <c r="R643" s="17">
        <f>IF(R255&gt;=5000,5,IF(R255&gt;=3000,4,IF(R255&gt;=2000,3,IF(R255&gt;=1000,2,IF(R255&gt;=500,1,0)))))</f>
        <v>0</v>
      </c>
      <c r="S643" s="17">
        <f>IF(S255&gt;=4000,5,IF(S255&gt;=2500,4,IF(S255&gt;=1000,3,IF(S255&gt;=500,2,IF(S255&gt;=300,1,0)))))</f>
        <v>0</v>
      </c>
      <c r="T643" s="17">
        <f>IF(T255&gt;=15,15,IF(T255&gt;=12,12,IF(T255&gt;=9,9,IF(T255&gt;=6,6,IF(T255&gt;=1,3,0)))))</f>
        <v>0</v>
      </c>
      <c r="U643" s="17">
        <f>IF(U255&gt;=50,15,IF(U255&gt;=20,10,IF(U255&gt;=1,5,0)))</f>
        <v>0</v>
      </c>
      <c r="V643" s="17">
        <f>IF(V255&gt;=3,15,IF(V255&gt;=2,10,IF(V255&gt;=1,5,0)))</f>
        <v>0</v>
      </c>
      <c r="W643" s="17">
        <f>IF(W255&gt;=25,10,IF(W255&gt;=20,8,IF(W255&gt;=16,6,IF(W255&gt;=11,4,IF(W255&gt;=6,2,IF(W255&gt;=1,1,0))))))</f>
        <v>0</v>
      </c>
      <c r="X643" s="17">
        <f>IF(X255="구성",15,0)</f>
        <v>0</v>
      </c>
      <c r="Y643" s="17">
        <f>IF(Y255&gt;=4,10,IF(Y255=3,8,IF(Y255=2,6,IF(Y255=1,4,0))))</f>
        <v>0</v>
      </c>
      <c r="Z643" s="35">
        <f>Z255</f>
        <v>0</v>
      </c>
      <c r="AA643" s="35">
        <f>AA255</f>
        <v>0</v>
      </c>
      <c r="AB643" s="35">
        <f>AB255</f>
        <v>0</v>
      </c>
      <c r="AC643" s="35">
        <f>AC255</f>
        <v>0</v>
      </c>
      <c r="AD643" s="35">
        <f>AD255</f>
        <v>0</v>
      </c>
      <c r="AE643" s="18">
        <f t="shared" si="9"/>
        <v>0</v>
      </c>
    </row>
    <row r="644" spans="1:31" x14ac:dyDescent="0.3">
      <c r="A644" s="217">
        <f>A256</f>
        <v>251</v>
      </c>
      <c r="B644" s="16">
        <f>B256</f>
        <v>0</v>
      </c>
      <c r="C644" s="198">
        <f>C256</f>
        <v>0</v>
      </c>
      <c r="D644" s="16">
        <f>D256</f>
        <v>0</v>
      </c>
      <c r="E644" s="16">
        <f t="shared" si="8"/>
        <v>0</v>
      </c>
      <c r="F644" s="17">
        <f>IF(F256="후원(일시22건 또는 정기8건)또는 자원봉사(8명)",10,IF(F256="후원(일시13건 또는 정기5건)또는 자원봉사(7명)",8,IF(F256="후원(일시7건 또는 정기3건)또는 자원봉사(4명)",6,IF(F256="후원(일시4건 또는 정기2건)또는 자원봉사(2명)",4,IF(F256="후원(일시1건 또는 정기1건)또는 자원봉사(1명)",2,0)))))</f>
        <v>0</v>
      </c>
      <c r="G644" s="17">
        <f>IF(G256="게시",5,0)</f>
        <v>0</v>
      </c>
      <c r="H644" s="17">
        <f>IF(H256&gt;=6,20,IF(H256=5,15,IF(H256=4,10,IF(H256=3,5,0))))</f>
        <v>0</v>
      </c>
      <c r="I644" s="17">
        <f>IF(I256&gt;=30,20,IF(I256&gt;=22,15,IF(I256&gt;=15,10,IF(I256&gt;=8,5,0))))</f>
        <v>0</v>
      </c>
      <c r="J644" s="17">
        <f>IF(J256&gt;=500,10,IF(J256&gt;=300,8,IF(J256&gt;=200,6,IF(J256&gt;=100,4,IF(J256&gt;=1,2,IF(J256=0,0))))))</f>
        <v>0</v>
      </c>
      <c r="K644" s="17">
        <f>IF(K256&gt;=40,15,IF(K256&gt;=25,12,IF(K256&gt;=15,9,IF(K256&gt;=8,6,0))))</f>
        <v>0</v>
      </c>
      <c r="L644" s="17">
        <f>IF(L256="설치",5,0)</f>
        <v>0</v>
      </c>
      <c r="M644" s="17">
        <f>IF(M256="가능",5,0)</f>
        <v>0</v>
      </c>
      <c r="N644" s="17">
        <f>IF(N256="사용",5,0)</f>
        <v>0</v>
      </c>
      <c r="O644" s="17">
        <f>IF(O256&gt;=550,10,IF(O256&gt;=400,8,IF(O256&gt;=300,6,IF(O256&gt;=200,4,IF(O256&gt;=50,2,0)))))</f>
        <v>0</v>
      </c>
      <c r="P644" s="17">
        <f>IF(P256&gt;=5000,10,IF(P256&gt;=3000,8,IF(P256&gt;=2000,6,IF(P256&gt;=1000,4,IF(P256&gt;=500,2,0)))))</f>
        <v>0</v>
      </c>
      <c r="Q644" s="17">
        <f>IF(Q256&gt;=1000,10,IF(Q256&gt;=800,8,IF(Q256&gt;=600,6,IF(Q256&gt;=400,4,IF(Q256&gt;=200,2,0)))))</f>
        <v>0</v>
      </c>
      <c r="R644" s="17">
        <f>IF(R256&gt;=5000,5,IF(R256&gt;=3000,4,IF(R256&gt;=2000,3,IF(R256&gt;=1000,2,IF(R256&gt;=500,1,0)))))</f>
        <v>0</v>
      </c>
      <c r="S644" s="17">
        <f>IF(S256&gt;=4000,5,IF(S256&gt;=2500,4,IF(S256&gt;=1000,3,IF(S256&gt;=500,2,IF(S256&gt;=300,1,0)))))</f>
        <v>0</v>
      </c>
      <c r="T644" s="17">
        <f>IF(T256&gt;=15,15,IF(T256&gt;=12,12,IF(T256&gt;=9,9,IF(T256&gt;=6,6,IF(T256&gt;=1,3,0)))))</f>
        <v>0</v>
      </c>
      <c r="U644" s="17">
        <f>IF(U256&gt;=50,15,IF(U256&gt;=20,10,IF(U256&gt;=1,5,0)))</f>
        <v>0</v>
      </c>
      <c r="V644" s="17">
        <f>IF(V256&gt;=3,15,IF(V256&gt;=2,10,IF(V256&gt;=1,5,0)))</f>
        <v>0</v>
      </c>
      <c r="W644" s="17">
        <f>IF(W256&gt;=25,10,IF(W256&gt;=20,8,IF(W256&gt;=16,6,IF(W256&gt;=11,4,IF(W256&gt;=6,2,IF(W256&gt;=1,1,0))))))</f>
        <v>0</v>
      </c>
      <c r="X644" s="17">
        <f>IF(X256="구성",15,0)</f>
        <v>0</v>
      </c>
      <c r="Y644" s="17">
        <f>IF(Y256&gt;=4,10,IF(Y256=3,8,IF(Y256=2,6,IF(Y256=1,4,0))))</f>
        <v>0</v>
      </c>
      <c r="Z644" s="35">
        <f>Z256</f>
        <v>0</v>
      </c>
      <c r="AA644" s="35">
        <f>AA256</f>
        <v>0</v>
      </c>
      <c r="AB644" s="35">
        <f>AB256</f>
        <v>0</v>
      </c>
      <c r="AC644" s="35">
        <f>AC256</f>
        <v>0</v>
      </c>
      <c r="AD644" s="35">
        <f>AD256</f>
        <v>0</v>
      </c>
      <c r="AE644" s="18">
        <f t="shared" si="9"/>
        <v>0</v>
      </c>
    </row>
    <row r="645" spans="1:31" x14ac:dyDescent="0.3">
      <c r="A645" s="217">
        <f>A257</f>
        <v>252</v>
      </c>
      <c r="B645" s="16">
        <f>B257</f>
        <v>0</v>
      </c>
      <c r="C645" s="198">
        <f>C257</f>
        <v>0</v>
      </c>
      <c r="D645" s="16">
        <f>D257</f>
        <v>0</v>
      </c>
      <c r="E645" s="16">
        <f t="shared" si="8"/>
        <v>0</v>
      </c>
      <c r="F645" s="17">
        <f>IF(F257="후원(일시22건 또는 정기8건)또는 자원봉사(8명)",10,IF(F257="후원(일시13건 또는 정기5건)또는 자원봉사(7명)",8,IF(F257="후원(일시7건 또는 정기3건)또는 자원봉사(4명)",6,IF(F257="후원(일시4건 또는 정기2건)또는 자원봉사(2명)",4,IF(F257="후원(일시1건 또는 정기1건)또는 자원봉사(1명)",2,0)))))</f>
        <v>0</v>
      </c>
      <c r="G645" s="17">
        <f>IF(G257="게시",5,0)</f>
        <v>0</v>
      </c>
      <c r="H645" s="17">
        <f>IF(H257&gt;=6,20,IF(H257=5,15,IF(H257=4,10,IF(H257=3,5,0))))</f>
        <v>0</v>
      </c>
      <c r="I645" s="17">
        <f>IF(I257&gt;=30,20,IF(I257&gt;=22,15,IF(I257&gt;=15,10,IF(I257&gt;=8,5,0))))</f>
        <v>0</v>
      </c>
      <c r="J645" s="17">
        <f>IF(J257&gt;=500,10,IF(J257&gt;=300,8,IF(J257&gt;=200,6,IF(J257&gt;=100,4,IF(J257&gt;=1,2,IF(J257=0,0))))))</f>
        <v>0</v>
      </c>
      <c r="K645" s="17">
        <f>IF(K257&gt;=40,15,IF(K257&gt;=25,12,IF(K257&gt;=15,9,IF(K257&gt;=8,6,0))))</f>
        <v>0</v>
      </c>
      <c r="L645" s="17">
        <f>IF(L257="설치",5,0)</f>
        <v>0</v>
      </c>
      <c r="M645" s="17">
        <f>IF(M257="가능",5,0)</f>
        <v>0</v>
      </c>
      <c r="N645" s="17">
        <f>IF(N257="사용",5,0)</f>
        <v>0</v>
      </c>
      <c r="O645" s="17">
        <f>IF(O257&gt;=550,10,IF(O257&gt;=400,8,IF(O257&gt;=300,6,IF(O257&gt;=200,4,IF(O257&gt;=50,2,0)))))</f>
        <v>0</v>
      </c>
      <c r="P645" s="17">
        <f>IF(P257&gt;=5000,10,IF(P257&gt;=3000,8,IF(P257&gt;=2000,6,IF(P257&gt;=1000,4,IF(P257&gt;=500,2,0)))))</f>
        <v>0</v>
      </c>
      <c r="Q645" s="17">
        <f>IF(Q257&gt;=1000,10,IF(Q257&gt;=800,8,IF(Q257&gt;=600,6,IF(Q257&gt;=400,4,IF(Q257&gt;=200,2,0)))))</f>
        <v>0</v>
      </c>
      <c r="R645" s="17">
        <f>IF(R257&gt;=5000,5,IF(R257&gt;=3000,4,IF(R257&gt;=2000,3,IF(R257&gt;=1000,2,IF(R257&gt;=500,1,0)))))</f>
        <v>0</v>
      </c>
      <c r="S645" s="17">
        <f>IF(S257&gt;=4000,5,IF(S257&gt;=2500,4,IF(S257&gt;=1000,3,IF(S257&gt;=500,2,IF(S257&gt;=300,1,0)))))</f>
        <v>0</v>
      </c>
      <c r="T645" s="17">
        <f>IF(T257&gt;=15,15,IF(T257&gt;=12,12,IF(T257&gt;=9,9,IF(T257&gt;=6,6,IF(T257&gt;=1,3,0)))))</f>
        <v>0</v>
      </c>
      <c r="U645" s="17">
        <f>IF(U257&gt;=50,15,IF(U257&gt;=20,10,IF(U257&gt;=1,5,0)))</f>
        <v>0</v>
      </c>
      <c r="V645" s="17">
        <f>IF(V257&gt;=3,15,IF(V257&gt;=2,10,IF(V257&gt;=1,5,0)))</f>
        <v>0</v>
      </c>
      <c r="W645" s="17">
        <f>IF(W257&gt;=25,10,IF(W257&gt;=20,8,IF(W257&gt;=16,6,IF(W257&gt;=11,4,IF(W257&gt;=6,2,IF(W257&gt;=1,1,0))))))</f>
        <v>0</v>
      </c>
      <c r="X645" s="17">
        <f>IF(X257="구성",15,0)</f>
        <v>0</v>
      </c>
      <c r="Y645" s="17">
        <f>IF(Y257&gt;=4,10,IF(Y257=3,8,IF(Y257=2,6,IF(Y257=1,4,0))))</f>
        <v>0</v>
      </c>
      <c r="Z645" s="35">
        <f>Z257</f>
        <v>0</v>
      </c>
      <c r="AA645" s="35">
        <f>AA257</f>
        <v>0</v>
      </c>
      <c r="AB645" s="35">
        <f>AB257</f>
        <v>0</v>
      </c>
      <c r="AC645" s="35">
        <f>AC257</f>
        <v>0</v>
      </c>
      <c r="AD645" s="35">
        <f>AD257</f>
        <v>0</v>
      </c>
      <c r="AE645" s="18">
        <f t="shared" si="9"/>
        <v>0</v>
      </c>
    </row>
    <row r="646" spans="1:31" x14ac:dyDescent="0.3">
      <c r="A646" s="217">
        <f>A258</f>
        <v>253</v>
      </c>
      <c r="B646" s="16">
        <f>B258</f>
        <v>0</v>
      </c>
      <c r="C646" s="198">
        <f>C258</f>
        <v>0</v>
      </c>
      <c r="D646" s="16">
        <f>D258</f>
        <v>0</v>
      </c>
      <c r="E646" s="16">
        <f t="shared" si="8"/>
        <v>0</v>
      </c>
      <c r="F646" s="17">
        <f>IF(F258="후원(일시22건 또는 정기8건)또는 자원봉사(8명)",10,IF(F258="후원(일시13건 또는 정기5건)또는 자원봉사(7명)",8,IF(F258="후원(일시7건 또는 정기3건)또는 자원봉사(4명)",6,IF(F258="후원(일시4건 또는 정기2건)또는 자원봉사(2명)",4,IF(F258="후원(일시1건 또는 정기1건)또는 자원봉사(1명)",2,0)))))</f>
        <v>0</v>
      </c>
      <c r="G646" s="17">
        <f>IF(G258="게시",5,0)</f>
        <v>0</v>
      </c>
      <c r="H646" s="17">
        <f>IF(H258&gt;=6,20,IF(H258=5,15,IF(H258=4,10,IF(H258=3,5,0))))</f>
        <v>0</v>
      </c>
      <c r="I646" s="17">
        <f>IF(I258&gt;=30,20,IF(I258&gt;=22,15,IF(I258&gt;=15,10,IF(I258&gt;=8,5,0))))</f>
        <v>0</v>
      </c>
      <c r="J646" s="17">
        <f>IF(J258&gt;=500,10,IF(J258&gt;=300,8,IF(J258&gt;=200,6,IF(J258&gt;=100,4,IF(J258&gt;=1,2,IF(J258=0,0))))))</f>
        <v>0</v>
      </c>
      <c r="K646" s="17">
        <f>IF(K258&gt;=40,15,IF(K258&gt;=25,12,IF(K258&gt;=15,9,IF(K258&gt;=8,6,0))))</f>
        <v>0</v>
      </c>
      <c r="L646" s="17">
        <f>IF(L258="설치",5,0)</f>
        <v>0</v>
      </c>
      <c r="M646" s="17">
        <f>IF(M258="가능",5,0)</f>
        <v>0</v>
      </c>
      <c r="N646" s="17">
        <f>IF(N258="사용",5,0)</f>
        <v>0</v>
      </c>
      <c r="O646" s="17">
        <f>IF(O258&gt;=550,10,IF(O258&gt;=400,8,IF(O258&gt;=300,6,IF(O258&gt;=200,4,IF(O258&gt;=50,2,0)))))</f>
        <v>0</v>
      </c>
      <c r="P646" s="17">
        <f>IF(P258&gt;=5000,10,IF(P258&gt;=3000,8,IF(P258&gt;=2000,6,IF(P258&gt;=1000,4,IF(P258&gt;=500,2,0)))))</f>
        <v>0</v>
      </c>
      <c r="Q646" s="17">
        <f>IF(Q258&gt;=1000,10,IF(Q258&gt;=800,8,IF(Q258&gt;=600,6,IF(Q258&gt;=400,4,IF(Q258&gt;=200,2,0)))))</f>
        <v>0</v>
      </c>
      <c r="R646" s="17">
        <f>IF(R258&gt;=5000,5,IF(R258&gt;=3000,4,IF(R258&gt;=2000,3,IF(R258&gt;=1000,2,IF(R258&gt;=500,1,0)))))</f>
        <v>0</v>
      </c>
      <c r="S646" s="17">
        <f>IF(S258&gt;=4000,5,IF(S258&gt;=2500,4,IF(S258&gt;=1000,3,IF(S258&gt;=500,2,IF(S258&gt;=300,1,0)))))</f>
        <v>0</v>
      </c>
      <c r="T646" s="17">
        <f>IF(T258&gt;=15,15,IF(T258&gt;=12,12,IF(T258&gt;=9,9,IF(T258&gt;=6,6,IF(T258&gt;=1,3,0)))))</f>
        <v>0</v>
      </c>
      <c r="U646" s="17">
        <f>IF(U258&gt;=50,15,IF(U258&gt;=20,10,IF(U258&gt;=1,5,0)))</f>
        <v>0</v>
      </c>
      <c r="V646" s="17">
        <f>IF(V258&gt;=3,15,IF(V258&gt;=2,10,IF(V258&gt;=1,5,0)))</f>
        <v>0</v>
      </c>
      <c r="W646" s="17">
        <f>IF(W258&gt;=25,10,IF(W258&gt;=20,8,IF(W258&gt;=16,6,IF(W258&gt;=11,4,IF(W258&gt;=6,2,IF(W258&gt;=1,1,0))))))</f>
        <v>0</v>
      </c>
      <c r="X646" s="17">
        <f>IF(X258="구성",15,0)</f>
        <v>0</v>
      </c>
      <c r="Y646" s="17">
        <f>IF(Y258&gt;=4,10,IF(Y258=3,8,IF(Y258=2,6,IF(Y258=1,4,0))))</f>
        <v>0</v>
      </c>
      <c r="Z646" s="35">
        <f>Z258</f>
        <v>0</v>
      </c>
      <c r="AA646" s="35">
        <f>AA258</f>
        <v>0</v>
      </c>
      <c r="AB646" s="35">
        <f>AB258</f>
        <v>0</v>
      </c>
      <c r="AC646" s="35">
        <f>AC258</f>
        <v>0</v>
      </c>
      <c r="AD646" s="35">
        <f>AD258</f>
        <v>0</v>
      </c>
      <c r="AE646" s="18">
        <f t="shared" si="9"/>
        <v>0</v>
      </c>
    </row>
    <row r="647" spans="1:31" x14ac:dyDescent="0.3">
      <c r="A647" s="217">
        <f>A259</f>
        <v>254</v>
      </c>
      <c r="B647" s="16">
        <f>B259</f>
        <v>0</v>
      </c>
      <c r="C647" s="198">
        <f>C259</f>
        <v>0</v>
      </c>
      <c r="D647" s="16">
        <f>D259</f>
        <v>0</v>
      </c>
      <c r="E647" s="16">
        <f t="shared" si="8"/>
        <v>0</v>
      </c>
      <c r="F647" s="17">
        <f>IF(F259="후원(일시22건 또는 정기8건)또는 자원봉사(8명)",10,IF(F259="후원(일시13건 또는 정기5건)또는 자원봉사(7명)",8,IF(F259="후원(일시7건 또는 정기3건)또는 자원봉사(4명)",6,IF(F259="후원(일시4건 또는 정기2건)또는 자원봉사(2명)",4,IF(F259="후원(일시1건 또는 정기1건)또는 자원봉사(1명)",2,0)))))</f>
        <v>0</v>
      </c>
      <c r="G647" s="17">
        <f>IF(G259="게시",5,0)</f>
        <v>0</v>
      </c>
      <c r="H647" s="17">
        <f>IF(H259&gt;=6,20,IF(H259=5,15,IF(H259=4,10,IF(H259=3,5,0))))</f>
        <v>0</v>
      </c>
      <c r="I647" s="17">
        <f>IF(I259&gt;=30,20,IF(I259&gt;=22,15,IF(I259&gt;=15,10,IF(I259&gt;=8,5,0))))</f>
        <v>0</v>
      </c>
      <c r="J647" s="17">
        <f>IF(J259&gt;=500,10,IF(J259&gt;=300,8,IF(J259&gt;=200,6,IF(J259&gt;=100,4,IF(J259&gt;=1,2,IF(J259=0,0))))))</f>
        <v>0</v>
      </c>
      <c r="K647" s="17">
        <f>IF(K259&gt;=40,15,IF(K259&gt;=25,12,IF(K259&gt;=15,9,IF(K259&gt;=8,6,0))))</f>
        <v>0</v>
      </c>
      <c r="L647" s="17">
        <f>IF(L259="설치",5,0)</f>
        <v>0</v>
      </c>
      <c r="M647" s="17">
        <f>IF(M259="가능",5,0)</f>
        <v>0</v>
      </c>
      <c r="N647" s="17">
        <f>IF(N259="사용",5,0)</f>
        <v>0</v>
      </c>
      <c r="O647" s="17">
        <f>IF(O259&gt;=550,10,IF(O259&gt;=400,8,IF(O259&gt;=300,6,IF(O259&gt;=200,4,IF(O259&gt;=50,2,0)))))</f>
        <v>0</v>
      </c>
      <c r="P647" s="17">
        <f>IF(P259&gt;=5000,10,IF(P259&gt;=3000,8,IF(P259&gt;=2000,6,IF(P259&gt;=1000,4,IF(P259&gt;=500,2,0)))))</f>
        <v>0</v>
      </c>
      <c r="Q647" s="17">
        <f>IF(Q259&gt;=1000,10,IF(Q259&gt;=800,8,IF(Q259&gt;=600,6,IF(Q259&gt;=400,4,IF(Q259&gt;=200,2,0)))))</f>
        <v>0</v>
      </c>
      <c r="R647" s="17">
        <f>IF(R259&gt;=5000,5,IF(R259&gt;=3000,4,IF(R259&gt;=2000,3,IF(R259&gt;=1000,2,IF(R259&gt;=500,1,0)))))</f>
        <v>0</v>
      </c>
      <c r="S647" s="17">
        <f>IF(S259&gt;=4000,5,IF(S259&gt;=2500,4,IF(S259&gt;=1000,3,IF(S259&gt;=500,2,IF(S259&gt;=300,1,0)))))</f>
        <v>0</v>
      </c>
      <c r="T647" s="17">
        <f>IF(T259&gt;=15,15,IF(T259&gt;=12,12,IF(T259&gt;=9,9,IF(T259&gt;=6,6,IF(T259&gt;=1,3,0)))))</f>
        <v>0</v>
      </c>
      <c r="U647" s="17">
        <f>IF(U259&gt;=50,15,IF(U259&gt;=20,10,IF(U259&gt;=1,5,0)))</f>
        <v>0</v>
      </c>
      <c r="V647" s="17">
        <f>IF(V259&gt;=3,15,IF(V259&gt;=2,10,IF(V259&gt;=1,5,0)))</f>
        <v>0</v>
      </c>
      <c r="W647" s="17">
        <f>IF(W259&gt;=25,10,IF(W259&gt;=20,8,IF(W259&gt;=16,6,IF(W259&gt;=11,4,IF(W259&gt;=6,2,IF(W259&gt;=1,1,0))))))</f>
        <v>0</v>
      </c>
      <c r="X647" s="17">
        <f>IF(X259="구성",15,0)</f>
        <v>0</v>
      </c>
      <c r="Y647" s="17">
        <f>IF(Y259&gt;=4,10,IF(Y259=3,8,IF(Y259=2,6,IF(Y259=1,4,0))))</f>
        <v>0</v>
      </c>
      <c r="Z647" s="35">
        <f>Z259</f>
        <v>0</v>
      </c>
      <c r="AA647" s="35">
        <f>AA259</f>
        <v>0</v>
      </c>
      <c r="AB647" s="35">
        <f>AB259</f>
        <v>0</v>
      </c>
      <c r="AC647" s="35">
        <f>AC259</f>
        <v>0</v>
      </c>
      <c r="AD647" s="35">
        <f>AD259</f>
        <v>0</v>
      </c>
      <c r="AE647" s="18">
        <f t="shared" si="9"/>
        <v>0</v>
      </c>
    </row>
    <row r="648" spans="1:31" x14ac:dyDescent="0.3">
      <c r="A648" s="217">
        <f>A260</f>
        <v>255</v>
      </c>
      <c r="B648" s="16">
        <f>B260</f>
        <v>0</v>
      </c>
      <c r="C648" s="198">
        <f>C260</f>
        <v>0</v>
      </c>
      <c r="D648" s="16">
        <f>D260</f>
        <v>0</v>
      </c>
      <c r="E648" s="16">
        <f t="shared" si="8"/>
        <v>0</v>
      </c>
      <c r="F648" s="17">
        <f>IF(F260="후원(일시22건 또는 정기8건)또는 자원봉사(8명)",10,IF(F260="후원(일시13건 또는 정기5건)또는 자원봉사(7명)",8,IF(F260="후원(일시7건 또는 정기3건)또는 자원봉사(4명)",6,IF(F260="후원(일시4건 또는 정기2건)또는 자원봉사(2명)",4,IF(F260="후원(일시1건 또는 정기1건)또는 자원봉사(1명)",2,0)))))</f>
        <v>0</v>
      </c>
      <c r="G648" s="17">
        <f>IF(G260="게시",5,0)</f>
        <v>0</v>
      </c>
      <c r="H648" s="17">
        <f>IF(H260&gt;=6,20,IF(H260=5,15,IF(H260=4,10,IF(H260=3,5,0))))</f>
        <v>0</v>
      </c>
      <c r="I648" s="17">
        <f>IF(I260&gt;=30,20,IF(I260&gt;=22,15,IF(I260&gt;=15,10,IF(I260&gt;=8,5,0))))</f>
        <v>0</v>
      </c>
      <c r="J648" s="17">
        <f>IF(J260&gt;=500,10,IF(J260&gt;=300,8,IF(J260&gt;=200,6,IF(J260&gt;=100,4,IF(J260&gt;=1,2,IF(J260=0,0))))))</f>
        <v>0</v>
      </c>
      <c r="K648" s="17">
        <f>IF(K260&gt;=40,15,IF(K260&gt;=25,12,IF(K260&gt;=15,9,IF(K260&gt;=8,6,0))))</f>
        <v>0</v>
      </c>
      <c r="L648" s="17">
        <f>IF(L260="설치",5,0)</f>
        <v>0</v>
      </c>
      <c r="M648" s="17">
        <f>IF(M260="가능",5,0)</f>
        <v>0</v>
      </c>
      <c r="N648" s="17">
        <f>IF(N260="사용",5,0)</f>
        <v>0</v>
      </c>
      <c r="O648" s="17">
        <f>IF(O260&gt;=550,10,IF(O260&gt;=400,8,IF(O260&gt;=300,6,IF(O260&gt;=200,4,IF(O260&gt;=50,2,0)))))</f>
        <v>0</v>
      </c>
      <c r="P648" s="17">
        <f>IF(P260&gt;=5000,10,IF(P260&gt;=3000,8,IF(P260&gt;=2000,6,IF(P260&gt;=1000,4,IF(P260&gt;=500,2,0)))))</f>
        <v>0</v>
      </c>
      <c r="Q648" s="17">
        <f>IF(Q260&gt;=1000,10,IF(Q260&gt;=800,8,IF(Q260&gt;=600,6,IF(Q260&gt;=400,4,IF(Q260&gt;=200,2,0)))))</f>
        <v>0</v>
      </c>
      <c r="R648" s="17">
        <f>IF(R260&gt;=5000,5,IF(R260&gt;=3000,4,IF(R260&gt;=2000,3,IF(R260&gt;=1000,2,IF(R260&gt;=500,1,0)))))</f>
        <v>0</v>
      </c>
      <c r="S648" s="17">
        <f>IF(S260&gt;=4000,5,IF(S260&gt;=2500,4,IF(S260&gt;=1000,3,IF(S260&gt;=500,2,IF(S260&gt;=300,1,0)))))</f>
        <v>0</v>
      </c>
      <c r="T648" s="17">
        <f>IF(T260&gt;=15,15,IF(T260&gt;=12,12,IF(T260&gt;=9,9,IF(T260&gt;=6,6,IF(T260&gt;=1,3,0)))))</f>
        <v>0</v>
      </c>
      <c r="U648" s="17">
        <f>IF(U260&gt;=50,15,IF(U260&gt;=20,10,IF(U260&gt;=1,5,0)))</f>
        <v>0</v>
      </c>
      <c r="V648" s="17">
        <f>IF(V260&gt;=3,15,IF(V260&gt;=2,10,IF(V260&gt;=1,5,0)))</f>
        <v>0</v>
      </c>
      <c r="W648" s="17">
        <f>IF(W260&gt;=25,10,IF(W260&gt;=20,8,IF(W260&gt;=16,6,IF(W260&gt;=11,4,IF(W260&gt;=6,2,IF(W260&gt;=1,1,0))))))</f>
        <v>0</v>
      </c>
      <c r="X648" s="17">
        <f>IF(X260="구성",15,0)</f>
        <v>0</v>
      </c>
      <c r="Y648" s="17">
        <f>IF(Y260&gt;=4,10,IF(Y260=3,8,IF(Y260=2,6,IF(Y260=1,4,0))))</f>
        <v>0</v>
      </c>
      <c r="Z648" s="35">
        <f>Z260</f>
        <v>0</v>
      </c>
      <c r="AA648" s="35">
        <f>AA260</f>
        <v>0</v>
      </c>
      <c r="AB648" s="35">
        <f>AB260</f>
        <v>0</v>
      </c>
      <c r="AC648" s="35">
        <f>AC260</f>
        <v>0</v>
      </c>
      <c r="AD648" s="35">
        <f>AD260</f>
        <v>0</v>
      </c>
      <c r="AE648" s="18">
        <f t="shared" si="9"/>
        <v>0</v>
      </c>
    </row>
    <row r="649" spans="1:31" x14ac:dyDescent="0.3">
      <c r="A649" s="217">
        <f>A261</f>
        <v>256</v>
      </c>
      <c r="B649" s="16">
        <f>B261</f>
        <v>0</v>
      </c>
      <c r="C649" s="198">
        <f>C261</f>
        <v>0</v>
      </c>
      <c r="D649" s="16">
        <f>D261</f>
        <v>0</v>
      </c>
      <c r="E649" s="16">
        <f t="shared" si="8"/>
        <v>0</v>
      </c>
      <c r="F649" s="17">
        <f>IF(F261="후원(일시22건 또는 정기8건)또는 자원봉사(8명)",10,IF(F261="후원(일시13건 또는 정기5건)또는 자원봉사(7명)",8,IF(F261="후원(일시7건 또는 정기3건)또는 자원봉사(4명)",6,IF(F261="후원(일시4건 또는 정기2건)또는 자원봉사(2명)",4,IF(F261="후원(일시1건 또는 정기1건)또는 자원봉사(1명)",2,0)))))</f>
        <v>0</v>
      </c>
      <c r="G649" s="17">
        <f>IF(G261="게시",5,0)</f>
        <v>0</v>
      </c>
      <c r="H649" s="17">
        <f>IF(H261&gt;=6,20,IF(H261=5,15,IF(H261=4,10,IF(H261=3,5,0))))</f>
        <v>0</v>
      </c>
      <c r="I649" s="17">
        <f>IF(I261&gt;=30,20,IF(I261&gt;=22,15,IF(I261&gt;=15,10,IF(I261&gt;=8,5,0))))</f>
        <v>0</v>
      </c>
      <c r="J649" s="17">
        <f>IF(J261&gt;=500,10,IF(J261&gt;=300,8,IF(J261&gt;=200,6,IF(J261&gt;=100,4,IF(J261&gt;=1,2,IF(J261=0,0))))))</f>
        <v>0</v>
      </c>
      <c r="K649" s="17">
        <f>IF(K261&gt;=40,15,IF(K261&gt;=25,12,IF(K261&gt;=15,9,IF(K261&gt;=8,6,0))))</f>
        <v>0</v>
      </c>
      <c r="L649" s="17">
        <f>IF(L261="설치",5,0)</f>
        <v>0</v>
      </c>
      <c r="M649" s="17">
        <f>IF(M261="가능",5,0)</f>
        <v>0</v>
      </c>
      <c r="N649" s="17">
        <f>IF(N261="사용",5,0)</f>
        <v>0</v>
      </c>
      <c r="O649" s="17">
        <f>IF(O261&gt;=550,10,IF(O261&gt;=400,8,IF(O261&gt;=300,6,IF(O261&gt;=200,4,IF(O261&gt;=50,2,0)))))</f>
        <v>0</v>
      </c>
      <c r="P649" s="17">
        <f>IF(P261&gt;=5000,10,IF(P261&gt;=3000,8,IF(P261&gt;=2000,6,IF(P261&gt;=1000,4,IF(P261&gt;=500,2,0)))))</f>
        <v>0</v>
      </c>
      <c r="Q649" s="17">
        <f>IF(Q261&gt;=1000,10,IF(Q261&gt;=800,8,IF(Q261&gt;=600,6,IF(Q261&gt;=400,4,IF(Q261&gt;=200,2,0)))))</f>
        <v>0</v>
      </c>
      <c r="R649" s="17">
        <f>IF(R261&gt;=5000,5,IF(R261&gt;=3000,4,IF(R261&gt;=2000,3,IF(R261&gt;=1000,2,IF(R261&gt;=500,1,0)))))</f>
        <v>0</v>
      </c>
      <c r="S649" s="17">
        <f>IF(S261&gt;=4000,5,IF(S261&gt;=2500,4,IF(S261&gt;=1000,3,IF(S261&gt;=500,2,IF(S261&gt;=300,1,0)))))</f>
        <v>0</v>
      </c>
      <c r="T649" s="17">
        <f>IF(T261&gt;=15,15,IF(T261&gt;=12,12,IF(T261&gt;=9,9,IF(T261&gt;=6,6,IF(T261&gt;=1,3,0)))))</f>
        <v>0</v>
      </c>
      <c r="U649" s="17">
        <f>IF(U261&gt;=50,15,IF(U261&gt;=20,10,IF(U261&gt;=1,5,0)))</f>
        <v>0</v>
      </c>
      <c r="V649" s="17">
        <f>IF(V261&gt;=3,15,IF(V261&gt;=2,10,IF(V261&gt;=1,5,0)))</f>
        <v>0</v>
      </c>
      <c r="W649" s="17">
        <f>IF(W261&gt;=25,10,IF(W261&gt;=20,8,IF(W261&gt;=16,6,IF(W261&gt;=11,4,IF(W261&gt;=6,2,IF(W261&gt;=1,1,0))))))</f>
        <v>0</v>
      </c>
      <c r="X649" s="17">
        <f>IF(X261="구성",15,0)</f>
        <v>0</v>
      </c>
      <c r="Y649" s="17">
        <f>IF(Y261&gt;=4,10,IF(Y261=3,8,IF(Y261=2,6,IF(Y261=1,4,0))))</f>
        <v>0</v>
      </c>
      <c r="Z649" s="35">
        <f>Z261</f>
        <v>0</v>
      </c>
      <c r="AA649" s="35">
        <f>AA261</f>
        <v>0</v>
      </c>
      <c r="AB649" s="35">
        <f>AB261</f>
        <v>0</v>
      </c>
      <c r="AC649" s="35">
        <f>AC261</f>
        <v>0</v>
      </c>
      <c r="AD649" s="35">
        <f>AD261</f>
        <v>0</v>
      </c>
      <c r="AE649" s="18">
        <f t="shared" si="9"/>
        <v>0</v>
      </c>
    </row>
    <row r="650" spans="1:31" x14ac:dyDescent="0.3">
      <c r="A650" s="217">
        <f>A262</f>
        <v>257</v>
      </c>
      <c r="B650" s="16">
        <f>B262</f>
        <v>0</v>
      </c>
      <c r="C650" s="198">
        <f>C262</f>
        <v>0</v>
      </c>
      <c r="D650" s="16">
        <f>D262</f>
        <v>0</v>
      </c>
      <c r="E650" s="16">
        <f t="shared" si="8"/>
        <v>0</v>
      </c>
      <c r="F650" s="17">
        <f>IF(F262="후원(일시22건 또는 정기8건)또는 자원봉사(8명)",10,IF(F262="후원(일시13건 또는 정기5건)또는 자원봉사(7명)",8,IF(F262="후원(일시7건 또는 정기3건)또는 자원봉사(4명)",6,IF(F262="후원(일시4건 또는 정기2건)또는 자원봉사(2명)",4,IF(F262="후원(일시1건 또는 정기1건)또는 자원봉사(1명)",2,0)))))</f>
        <v>0</v>
      </c>
      <c r="G650" s="17">
        <f>IF(G262="게시",5,0)</f>
        <v>0</v>
      </c>
      <c r="H650" s="17">
        <f>IF(H262&gt;=6,20,IF(H262=5,15,IF(H262=4,10,IF(H262=3,5,0))))</f>
        <v>0</v>
      </c>
      <c r="I650" s="17">
        <f>IF(I262&gt;=30,20,IF(I262&gt;=22,15,IF(I262&gt;=15,10,IF(I262&gt;=8,5,0))))</f>
        <v>0</v>
      </c>
      <c r="J650" s="17">
        <f>IF(J262&gt;=500,10,IF(J262&gt;=300,8,IF(J262&gt;=200,6,IF(J262&gt;=100,4,IF(J262&gt;=1,2,IF(J262=0,0))))))</f>
        <v>0</v>
      </c>
      <c r="K650" s="17">
        <f>IF(K262&gt;=40,15,IF(K262&gt;=25,12,IF(K262&gt;=15,9,IF(K262&gt;=8,6,0))))</f>
        <v>0</v>
      </c>
      <c r="L650" s="17">
        <f>IF(L262="설치",5,0)</f>
        <v>0</v>
      </c>
      <c r="M650" s="17">
        <f>IF(M262="가능",5,0)</f>
        <v>0</v>
      </c>
      <c r="N650" s="17">
        <f>IF(N262="사용",5,0)</f>
        <v>0</v>
      </c>
      <c r="O650" s="17">
        <f>IF(O262&gt;=550,10,IF(O262&gt;=400,8,IF(O262&gt;=300,6,IF(O262&gt;=200,4,IF(O262&gt;=50,2,0)))))</f>
        <v>0</v>
      </c>
      <c r="P650" s="17">
        <f>IF(P262&gt;=5000,10,IF(P262&gt;=3000,8,IF(P262&gt;=2000,6,IF(P262&gt;=1000,4,IF(P262&gt;=500,2,0)))))</f>
        <v>0</v>
      </c>
      <c r="Q650" s="17">
        <f>IF(Q262&gt;=1000,10,IF(Q262&gt;=800,8,IF(Q262&gt;=600,6,IF(Q262&gt;=400,4,IF(Q262&gt;=200,2,0)))))</f>
        <v>0</v>
      </c>
      <c r="R650" s="17">
        <f>IF(R262&gt;=5000,5,IF(R262&gt;=3000,4,IF(R262&gt;=2000,3,IF(R262&gt;=1000,2,IF(R262&gt;=500,1,0)))))</f>
        <v>0</v>
      </c>
      <c r="S650" s="17">
        <f>IF(S262&gt;=4000,5,IF(S262&gt;=2500,4,IF(S262&gt;=1000,3,IF(S262&gt;=500,2,IF(S262&gt;=300,1,0)))))</f>
        <v>0</v>
      </c>
      <c r="T650" s="17">
        <f>IF(T262&gt;=15,15,IF(T262&gt;=12,12,IF(T262&gt;=9,9,IF(T262&gt;=6,6,IF(T262&gt;=1,3,0)))))</f>
        <v>0</v>
      </c>
      <c r="U650" s="17">
        <f>IF(U262&gt;=50,15,IF(U262&gt;=20,10,IF(U262&gt;=1,5,0)))</f>
        <v>0</v>
      </c>
      <c r="V650" s="17">
        <f>IF(V262&gt;=3,15,IF(V262&gt;=2,10,IF(V262&gt;=1,5,0)))</f>
        <v>0</v>
      </c>
      <c r="W650" s="17">
        <f>IF(W262&gt;=25,10,IF(W262&gt;=20,8,IF(W262&gt;=16,6,IF(W262&gt;=11,4,IF(W262&gt;=6,2,IF(W262&gt;=1,1,0))))))</f>
        <v>0</v>
      </c>
      <c r="X650" s="17">
        <f>IF(X262="구성",15,0)</f>
        <v>0</v>
      </c>
      <c r="Y650" s="17">
        <f>IF(Y262&gt;=4,10,IF(Y262=3,8,IF(Y262=2,6,IF(Y262=1,4,0))))</f>
        <v>0</v>
      </c>
      <c r="Z650" s="35">
        <f>Z262</f>
        <v>0</v>
      </c>
      <c r="AA650" s="35">
        <f>AA262</f>
        <v>0</v>
      </c>
      <c r="AB650" s="35">
        <f>AB262</f>
        <v>0</v>
      </c>
      <c r="AC650" s="35">
        <f>AC262</f>
        <v>0</v>
      </c>
      <c r="AD650" s="35">
        <f>AD262</f>
        <v>0</v>
      </c>
      <c r="AE650" s="18">
        <f t="shared" si="9"/>
        <v>0</v>
      </c>
    </row>
    <row r="651" spans="1:31" x14ac:dyDescent="0.3">
      <c r="A651" s="217">
        <f>A263</f>
        <v>258</v>
      </c>
      <c r="B651" s="16">
        <f>B263</f>
        <v>0</v>
      </c>
      <c r="C651" s="198">
        <f>C263</f>
        <v>0</v>
      </c>
      <c r="D651" s="16">
        <f>D263</f>
        <v>0</v>
      </c>
      <c r="E651" s="16">
        <f t="shared" ref="E651:E714" si="10">E263</f>
        <v>0</v>
      </c>
      <c r="F651" s="17">
        <f>IF(F263="후원(일시22건 또는 정기8건)또는 자원봉사(8명)",10,IF(F263="후원(일시13건 또는 정기5건)또는 자원봉사(7명)",8,IF(F263="후원(일시7건 또는 정기3건)또는 자원봉사(4명)",6,IF(F263="후원(일시4건 또는 정기2건)또는 자원봉사(2명)",4,IF(F263="후원(일시1건 또는 정기1건)또는 자원봉사(1명)",2,0)))))</f>
        <v>0</v>
      </c>
      <c r="G651" s="17">
        <f>IF(G263="게시",5,0)</f>
        <v>0</v>
      </c>
      <c r="H651" s="17">
        <f>IF(H263&gt;=6,20,IF(H263=5,15,IF(H263=4,10,IF(H263=3,5,0))))</f>
        <v>0</v>
      </c>
      <c r="I651" s="17">
        <f>IF(I263&gt;=30,20,IF(I263&gt;=22,15,IF(I263&gt;=15,10,IF(I263&gt;=8,5,0))))</f>
        <v>0</v>
      </c>
      <c r="J651" s="17">
        <f>IF(J263&gt;=500,10,IF(J263&gt;=300,8,IF(J263&gt;=200,6,IF(J263&gt;=100,4,IF(J263&gt;=1,2,IF(J263=0,0))))))</f>
        <v>0</v>
      </c>
      <c r="K651" s="17">
        <f>IF(K263&gt;=40,15,IF(K263&gt;=25,12,IF(K263&gt;=15,9,IF(K263&gt;=8,6,0))))</f>
        <v>0</v>
      </c>
      <c r="L651" s="17">
        <f>IF(L263="설치",5,0)</f>
        <v>0</v>
      </c>
      <c r="M651" s="17">
        <f>IF(M263="가능",5,0)</f>
        <v>0</v>
      </c>
      <c r="N651" s="17">
        <f>IF(N263="사용",5,0)</f>
        <v>0</v>
      </c>
      <c r="O651" s="17">
        <f>IF(O263&gt;=550,10,IF(O263&gt;=400,8,IF(O263&gt;=300,6,IF(O263&gt;=200,4,IF(O263&gt;=50,2,0)))))</f>
        <v>0</v>
      </c>
      <c r="P651" s="17">
        <f>IF(P263&gt;=5000,10,IF(P263&gt;=3000,8,IF(P263&gt;=2000,6,IF(P263&gt;=1000,4,IF(P263&gt;=500,2,0)))))</f>
        <v>0</v>
      </c>
      <c r="Q651" s="17">
        <f>IF(Q263&gt;=1000,10,IF(Q263&gt;=800,8,IF(Q263&gt;=600,6,IF(Q263&gt;=400,4,IF(Q263&gt;=200,2,0)))))</f>
        <v>0</v>
      </c>
      <c r="R651" s="17">
        <f>IF(R263&gt;=5000,5,IF(R263&gt;=3000,4,IF(R263&gt;=2000,3,IF(R263&gt;=1000,2,IF(R263&gt;=500,1,0)))))</f>
        <v>0</v>
      </c>
      <c r="S651" s="17">
        <f>IF(S263&gt;=4000,5,IF(S263&gt;=2500,4,IF(S263&gt;=1000,3,IF(S263&gt;=500,2,IF(S263&gt;=300,1,0)))))</f>
        <v>0</v>
      </c>
      <c r="T651" s="17">
        <f>IF(T263&gt;=15,15,IF(T263&gt;=12,12,IF(T263&gt;=9,9,IF(T263&gt;=6,6,IF(T263&gt;=1,3,0)))))</f>
        <v>0</v>
      </c>
      <c r="U651" s="17">
        <f>IF(U263&gt;=50,15,IF(U263&gt;=20,10,IF(U263&gt;=1,5,0)))</f>
        <v>0</v>
      </c>
      <c r="V651" s="17">
        <f>IF(V263&gt;=3,15,IF(V263&gt;=2,10,IF(V263&gt;=1,5,0)))</f>
        <v>0</v>
      </c>
      <c r="W651" s="17">
        <f>IF(W263&gt;=25,10,IF(W263&gt;=20,8,IF(W263&gt;=16,6,IF(W263&gt;=11,4,IF(W263&gt;=6,2,IF(W263&gt;=1,1,0))))))</f>
        <v>0</v>
      </c>
      <c r="X651" s="17">
        <f>IF(X263="구성",15,0)</f>
        <v>0</v>
      </c>
      <c r="Y651" s="17">
        <f>IF(Y263&gt;=4,10,IF(Y263=3,8,IF(Y263=2,6,IF(Y263=1,4,0))))</f>
        <v>0</v>
      </c>
      <c r="Z651" s="35">
        <f>Z263</f>
        <v>0</v>
      </c>
      <c r="AA651" s="35">
        <f>AA263</f>
        <v>0</v>
      </c>
      <c r="AB651" s="35">
        <f>AB263</f>
        <v>0</v>
      </c>
      <c r="AC651" s="35">
        <f>AC263</f>
        <v>0</v>
      </c>
      <c r="AD651" s="35">
        <f>AD263</f>
        <v>0</v>
      </c>
      <c r="AE651" s="18">
        <f t="shared" si="9"/>
        <v>0</v>
      </c>
    </row>
    <row r="652" spans="1:31" x14ac:dyDescent="0.3">
      <c r="A652" s="217">
        <f>A264</f>
        <v>259</v>
      </c>
      <c r="B652" s="16">
        <f>B264</f>
        <v>0</v>
      </c>
      <c r="C652" s="198">
        <f>C264</f>
        <v>0</v>
      </c>
      <c r="D652" s="16">
        <f>D264</f>
        <v>0</v>
      </c>
      <c r="E652" s="16">
        <f t="shared" si="10"/>
        <v>0</v>
      </c>
      <c r="F652" s="17">
        <f>IF(F264="후원(일시22건 또는 정기8건)또는 자원봉사(8명)",10,IF(F264="후원(일시13건 또는 정기5건)또는 자원봉사(7명)",8,IF(F264="후원(일시7건 또는 정기3건)또는 자원봉사(4명)",6,IF(F264="후원(일시4건 또는 정기2건)또는 자원봉사(2명)",4,IF(F264="후원(일시1건 또는 정기1건)또는 자원봉사(1명)",2,0)))))</f>
        <v>0</v>
      </c>
      <c r="G652" s="17">
        <f>IF(G264="게시",5,0)</f>
        <v>0</v>
      </c>
      <c r="H652" s="17">
        <f>IF(H264&gt;=6,20,IF(H264=5,15,IF(H264=4,10,IF(H264=3,5,0))))</f>
        <v>0</v>
      </c>
      <c r="I652" s="17">
        <f>IF(I264&gt;=30,20,IF(I264&gt;=22,15,IF(I264&gt;=15,10,IF(I264&gt;=8,5,0))))</f>
        <v>0</v>
      </c>
      <c r="J652" s="17">
        <f>IF(J264&gt;=500,10,IF(J264&gt;=300,8,IF(J264&gt;=200,6,IF(J264&gt;=100,4,IF(J264&gt;=1,2,IF(J264=0,0))))))</f>
        <v>0</v>
      </c>
      <c r="K652" s="17">
        <f>IF(K264&gt;=40,15,IF(K264&gt;=25,12,IF(K264&gt;=15,9,IF(K264&gt;=8,6,0))))</f>
        <v>0</v>
      </c>
      <c r="L652" s="17">
        <f>IF(L264="설치",5,0)</f>
        <v>0</v>
      </c>
      <c r="M652" s="17">
        <f>IF(M264="가능",5,0)</f>
        <v>0</v>
      </c>
      <c r="N652" s="17">
        <f>IF(N264="사용",5,0)</f>
        <v>0</v>
      </c>
      <c r="O652" s="17">
        <f>IF(O264&gt;=550,10,IF(O264&gt;=400,8,IF(O264&gt;=300,6,IF(O264&gt;=200,4,IF(O264&gt;=50,2,0)))))</f>
        <v>0</v>
      </c>
      <c r="P652" s="17">
        <f>IF(P264&gt;=5000,10,IF(P264&gt;=3000,8,IF(P264&gt;=2000,6,IF(P264&gt;=1000,4,IF(P264&gt;=500,2,0)))))</f>
        <v>0</v>
      </c>
      <c r="Q652" s="17">
        <f>IF(Q264&gt;=1000,10,IF(Q264&gt;=800,8,IF(Q264&gt;=600,6,IF(Q264&gt;=400,4,IF(Q264&gt;=200,2,0)))))</f>
        <v>0</v>
      </c>
      <c r="R652" s="17">
        <f>IF(R264&gt;=5000,5,IF(R264&gt;=3000,4,IF(R264&gt;=2000,3,IF(R264&gt;=1000,2,IF(R264&gt;=500,1,0)))))</f>
        <v>0</v>
      </c>
      <c r="S652" s="17">
        <f>IF(S264&gt;=4000,5,IF(S264&gt;=2500,4,IF(S264&gt;=1000,3,IF(S264&gt;=500,2,IF(S264&gt;=300,1,0)))))</f>
        <v>0</v>
      </c>
      <c r="T652" s="17">
        <f>IF(T264&gt;=15,15,IF(T264&gt;=12,12,IF(T264&gt;=9,9,IF(T264&gt;=6,6,IF(T264&gt;=1,3,0)))))</f>
        <v>0</v>
      </c>
      <c r="U652" s="17">
        <f>IF(U264&gt;=50,15,IF(U264&gt;=20,10,IF(U264&gt;=1,5,0)))</f>
        <v>0</v>
      </c>
      <c r="V652" s="17">
        <f>IF(V264&gt;=3,15,IF(V264&gt;=2,10,IF(V264&gt;=1,5,0)))</f>
        <v>0</v>
      </c>
      <c r="W652" s="17">
        <f>IF(W264&gt;=25,10,IF(W264&gt;=20,8,IF(W264&gt;=16,6,IF(W264&gt;=11,4,IF(W264&gt;=6,2,IF(W264&gt;=1,1,0))))))</f>
        <v>0</v>
      </c>
      <c r="X652" s="17">
        <f>IF(X264="구성",15,0)</f>
        <v>0</v>
      </c>
      <c r="Y652" s="17">
        <f>IF(Y264&gt;=4,10,IF(Y264=3,8,IF(Y264=2,6,IF(Y264=1,4,0))))</f>
        <v>0</v>
      </c>
      <c r="Z652" s="35">
        <f>Z264</f>
        <v>0</v>
      </c>
      <c r="AA652" s="35">
        <f>AA264</f>
        <v>0</v>
      </c>
      <c r="AB652" s="35">
        <f>AB264</f>
        <v>0</v>
      </c>
      <c r="AC652" s="35">
        <f>AC264</f>
        <v>0</v>
      </c>
      <c r="AD652" s="35">
        <f>AD264</f>
        <v>0</v>
      </c>
      <c r="AE652" s="18">
        <f t="shared" si="9"/>
        <v>0</v>
      </c>
    </row>
    <row r="653" spans="1:31" x14ac:dyDescent="0.3">
      <c r="A653" s="217">
        <f>A265</f>
        <v>260</v>
      </c>
      <c r="B653" s="16">
        <f>B265</f>
        <v>0</v>
      </c>
      <c r="C653" s="198">
        <f>C265</f>
        <v>0</v>
      </c>
      <c r="D653" s="16">
        <f>D265</f>
        <v>0</v>
      </c>
      <c r="E653" s="16">
        <f t="shared" si="10"/>
        <v>0</v>
      </c>
      <c r="F653" s="17">
        <f>IF(F265="후원(일시22건 또는 정기8건)또는 자원봉사(8명)",10,IF(F265="후원(일시13건 또는 정기5건)또는 자원봉사(7명)",8,IF(F265="후원(일시7건 또는 정기3건)또는 자원봉사(4명)",6,IF(F265="후원(일시4건 또는 정기2건)또는 자원봉사(2명)",4,IF(F265="후원(일시1건 또는 정기1건)또는 자원봉사(1명)",2,0)))))</f>
        <v>0</v>
      </c>
      <c r="G653" s="17">
        <f>IF(G265="게시",5,0)</f>
        <v>0</v>
      </c>
      <c r="H653" s="17">
        <f>IF(H265&gt;=6,20,IF(H265=5,15,IF(H265=4,10,IF(H265=3,5,0))))</f>
        <v>0</v>
      </c>
      <c r="I653" s="17">
        <f>IF(I265&gt;=30,20,IF(I265&gt;=22,15,IF(I265&gt;=15,10,IF(I265&gt;=8,5,0))))</f>
        <v>0</v>
      </c>
      <c r="J653" s="17">
        <f>IF(J265&gt;=500,10,IF(J265&gt;=300,8,IF(J265&gt;=200,6,IF(J265&gt;=100,4,IF(J265&gt;=1,2,IF(J265=0,0))))))</f>
        <v>0</v>
      </c>
      <c r="K653" s="17">
        <f>IF(K265&gt;=40,15,IF(K265&gt;=25,12,IF(K265&gt;=15,9,IF(K265&gt;=8,6,0))))</f>
        <v>0</v>
      </c>
      <c r="L653" s="17">
        <f>IF(L265="설치",5,0)</f>
        <v>0</v>
      </c>
      <c r="M653" s="17">
        <f>IF(M265="가능",5,0)</f>
        <v>0</v>
      </c>
      <c r="N653" s="17">
        <f>IF(N265="사용",5,0)</f>
        <v>0</v>
      </c>
      <c r="O653" s="17">
        <f>IF(O265&gt;=550,10,IF(O265&gt;=400,8,IF(O265&gt;=300,6,IF(O265&gt;=200,4,IF(O265&gt;=50,2,0)))))</f>
        <v>0</v>
      </c>
      <c r="P653" s="17">
        <f>IF(P265&gt;=5000,10,IF(P265&gt;=3000,8,IF(P265&gt;=2000,6,IF(P265&gt;=1000,4,IF(P265&gt;=500,2,0)))))</f>
        <v>0</v>
      </c>
      <c r="Q653" s="17">
        <f>IF(Q265&gt;=1000,10,IF(Q265&gt;=800,8,IF(Q265&gt;=600,6,IF(Q265&gt;=400,4,IF(Q265&gt;=200,2,0)))))</f>
        <v>0</v>
      </c>
      <c r="R653" s="17">
        <f>IF(R265&gt;=5000,5,IF(R265&gt;=3000,4,IF(R265&gt;=2000,3,IF(R265&gt;=1000,2,IF(R265&gt;=500,1,0)))))</f>
        <v>0</v>
      </c>
      <c r="S653" s="17">
        <f>IF(S265&gt;=4000,5,IF(S265&gt;=2500,4,IF(S265&gt;=1000,3,IF(S265&gt;=500,2,IF(S265&gt;=300,1,0)))))</f>
        <v>0</v>
      </c>
      <c r="T653" s="17">
        <f>IF(T265&gt;=15,15,IF(T265&gt;=12,12,IF(T265&gt;=9,9,IF(T265&gt;=6,6,IF(T265&gt;=1,3,0)))))</f>
        <v>0</v>
      </c>
      <c r="U653" s="17">
        <f>IF(U265&gt;=50,15,IF(U265&gt;=20,10,IF(U265&gt;=1,5,0)))</f>
        <v>0</v>
      </c>
      <c r="V653" s="17">
        <f>IF(V265&gt;=3,15,IF(V265&gt;=2,10,IF(V265&gt;=1,5,0)))</f>
        <v>0</v>
      </c>
      <c r="W653" s="17">
        <f>IF(W265&gt;=25,10,IF(W265&gt;=20,8,IF(W265&gt;=16,6,IF(W265&gt;=11,4,IF(W265&gt;=6,2,IF(W265&gt;=1,1,0))))))</f>
        <v>0</v>
      </c>
      <c r="X653" s="17">
        <f>IF(X265="구성",15,0)</f>
        <v>0</v>
      </c>
      <c r="Y653" s="17">
        <f>IF(Y265&gt;=4,10,IF(Y265=3,8,IF(Y265=2,6,IF(Y265=1,4,0))))</f>
        <v>0</v>
      </c>
      <c r="Z653" s="35">
        <f>Z265</f>
        <v>0</v>
      </c>
      <c r="AA653" s="35">
        <f>AA265</f>
        <v>0</v>
      </c>
      <c r="AB653" s="35">
        <f>AB265</f>
        <v>0</v>
      </c>
      <c r="AC653" s="35">
        <f>AC265</f>
        <v>0</v>
      </c>
      <c r="AD653" s="35">
        <f>AD265</f>
        <v>0</v>
      </c>
      <c r="AE653" s="18">
        <f t="shared" si="9"/>
        <v>0</v>
      </c>
    </row>
    <row r="654" spans="1:31" x14ac:dyDescent="0.3">
      <c r="A654" s="217">
        <f>A266</f>
        <v>261</v>
      </c>
      <c r="B654" s="16">
        <f>B266</f>
        <v>0</v>
      </c>
      <c r="C654" s="198">
        <f>C266</f>
        <v>0</v>
      </c>
      <c r="D654" s="16">
        <f>D266</f>
        <v>0</v>
      </c>
      <c r="E654" s="16">
        <f t="shared" si="10"/>
        <v>0</v>
      </c>
      <c r="F654" s="17">
        <f>IF(F266="후원(일시22건 또는 정기8건)또는 자원봉사(8명)",10,IF(F266="후원(일시13건 또는 정기5건)또는 자원봉사(7명)",8,IF(F266="후원(일시7건 또는 정기3건)또는 자원봉사(4명)",6,IF(F266="후원(일시4건 또는 정기2건)또는 자원봉사(2명)",4,IF(F266="후원(일시1건 또는 정기1건)또는 자원봉사(1명)",2,0)))))</f>
        <v>0</v>
      </c>
      <c r="G654" s="17">
        <f>IF(G266="게시",5,0)</f>
        <v>0</v>
      </c>
      <c r="H654" s="17">
        <f>IF(H266&gt;=6,20,IF(H266=5,15,IF(H266=4,10,IF(H266=3,5,0))))</f>
        <v>0</v>
      </c>
      <c r="I654" s="17">
        <f>IF(I266&gt;=30,20,IF(I266&gt;=22,15,IF(I266&gt;=15,10,IF(I266&gt;=8,5,0))))</f>
        <v>0</v>
      </c>
      <c r="J654" s="17">
        <f>IF(J266&gt;=500,10,IF(J266&gt;=300,8,IF(J266&gt;=200,6,IF(J266&gt;=100,4,IF(J266&gt;=1,2,IF(J266=0,0))))))</f>
        <v>0</v>
      </c>
      <c r="K654" s="17">
        <f>IF(K266&gt;=40,15,IF(K266&gt;=25,12,IF(K266&gt;=15,9,IF(K266&gt;=8,6,0))))</f>
        <v>0</v>
      </c>
      <c r="L654" s="17">
        <f>IF(L266="설치",5,0)</f>
        <v>0</v>
      </c>
      <c r="M654" s="17">
        <f>IF(M266="가능",5,0)</f>
        <v>0</v>
      </c>
      <c r="N654" s="17">
        <f>IF(N266="사용",5,0)</f>
        <v>0</v>
      </c>
      <c r="O654" s="17">
        <f>IF(O266&gt;=550,10,IF(O266&gt;=400,8,IF(O266&gt;=300,6,IF(O266&gt;=200,4,IF(O266&gt;=50,2,0)))))</f>
        <v>0</v>
      </c>
      <c r="P654" s="17">
        <f>IF(P266&gt;=5000,10,IF(P266&gt;=3000,8,IF(P266&gt;=2000,6,IF(P266&gt;=1000,4,IF(P266&gt;=500,2,0)))))</f>
        <v>0</v>
      </c>
      <c r="Q654" s="17">
        <f>IF(Q266&gt;=1000,10,IF(Q266&gt;=800,8,IF(Q266&gt;=600,6,IF(Q266&gt;=400,4,IF(Q266&gt;=200,2,0)))))</f>
        <v>0</v>
      </c>
      <c r="R654" s="17">
        <f>IF(R266&gt;=5000,5,IF(R266&gt;=3000,4,IF(R266&gt;=2000,3,IF(R266&gt;=1000,2,IF(R266&gt;=500,1,0)))))</f>
        <v>0</v>
      </c>
      <c r="S654" s="17">
        <f>IF(S266&gt;=4000,5,IF(S266&gt;=2500,4,IF(S266&gt;=1000,3,IF(S266&gt;=500,2,IF(S266&gt;=300,1,0)))))</f>
        <v>0</v>
      </c>
      <c r="T654" s="17">
        <f>IF(T266&gt;=15,15,IF(T266&gt;=12,12,IF(T266&gt;=9,9,IF(T266&gt;=6,6,IF(T266&gt;=1,3,0)))))</f>
        <v>0</v>
      </c>
      <c r="U654" s="17">
        <f>IF(U266&gt;=50,15,IF(U266&gt;=20,10,IF(U266&gt;=1,5,0)))</f>
        <v>0</v>
      </c>
      <c r="V654" s="17">
        <f>IF(V266&gt;=3,15,IF(V266&gt;=2,10,IF(V266&gt;=1,5,0)))</f>
        <v>0</v>
      </c>
      <c r="W654" s="17">
        <f>IF(W266&gt;=25,10,IF(W266&gt;=20,8,IF(W266&gt;=16,6,IF(W266&gt;=11,4,IF(W266&gt;=6,2,IF(W266&gt;=1,1,0))))))</f>
        <v>0</v>
      </c>
      <c r="X654" s="17">
        <f>IF(X266="구성",15,0)</f>
        <v>0</v>
      </c>
      <c r="Y654" s="17">
        <f>IF(Y266&gt;=4,10,IF(Y266=3,8,IF(Y266=2,6,IF(Y266=1,4,0))))</f>
        <v>0</v>
      </c>
      <c r="Z654" s="35">
        <f>Z266</f>
        <v>0</v>
      </c>
      <c r="AA654" s="35">
        <f>AA266</f>
        <v>0</v>
      </c>
      <c r="AB654" s="35">
        <f>AB266</f>
        <v>0</v>
      </c>
      <c r="AC654" s="35">
        <f>AC266</f>
        <v>0</v>
      </c>
      <c r="AD654" s="35">
        <f>AD266</f>
        <v>0</v>
      </c>
      <c r="AE654" s="18">
        <f t="shared" si="9"/>
        <v>0</v>
      </c>
    </row>
    <row r="655" spans="1:31" x14ac:dyDescent="0.3">
      <c r="A655" s="217">
        <f>A267</f>
        <v>262</v>
      </c>
      <c r="B655" s="16">
        <f>B267</f>
        <v>0</v>
      </c>
      <c r="C655" s="198">
        <f>C267</f>
        <v>0</v>
      </c>
      <c r="D655" s="16">
        <f>D267</f>
        <v>0</v>
      </c>
      <c r="E655" s="16">
        <f t="shared" si="10"/>
        <v>0</v>
      </c>
      <c r="F655" s="17">
        <f>IF(F267="후원(일시22건 또는 정기8건)또는 자원봉사(8명)",10,IF(F267="후원(일시13건 또는 정기5건)또는 자원봉사(7명)",8,IF(F267="후원(일시7건 또는 정기3건)또는 자원봉사(4명)",6,IF(F267="후원(일시4건 또는 정기2건)또는 자원봉사(2명)",4,IF(F267="후원(일시1건 또는 정기1건)또는 자원봉사(1명)",2,0)))))</f>
        <v>0</v>
      </c>
      <c r="G655" s="17">
        <f>IF(G267="게시",5,0)</f>
        <v>0</v>
      </c>
      <c r="H655" s="17">
        <f>IF(H267&gt;=6,20,IF(H267=5,15,IF(H267=4,10,IF(H267=3,5,0))))</f>
        <v>0</v>
      </c>
      <c r="I655" s="17">
        <f>IF(I267&gt;=30,20,IF(I267&gt;=22,15,IF(I267&gt;=15,10,IF(I267&gt;=8,5,0))))</f>
        <v>0</v>
      </c>
      <c r="J655" s="17">
        <f>IF(J267&gt;=500,10,IF(J267&gt;=300,8,IF(J267&gt;=200,6,IF(J267&gt;=100,4,IF(J267&gt;=1,2,IF(J267=0,0))))))</f>
        <v>0</v>
      </c>
      <c r="K655" s="17">
        <f>IF(K267&gt;=40,15,IF(K267&gt;=25,12,IF(K267&gt;=15,9,IF(K267&gt;=8,6,0))))</f>
        <v>0</v>
      </c>
      <c r="L655" s="17">
        <f>IF(L267="설치",5,0)</f>
        <v>0</v>
      </c>
      <c r="M655" s="17">
        <f>IF(M267="가능",5,0)</f>
        <v>0</v>
      </c>
      <c r="N655" s="17">
        <f>IF(N267="사용",5,0)</f>
        <v>0</v>
      </c>
      <c r="O655" s="17">
        <f>IF(O267&gt;=550,10,IF(O267&gt;=400,8,IF(O267&gt;=300,6,IF(O267&gt;=200,4,IF(O267&gt;=50,2,0)))))</f>
        <v>0</v>
      </c>
      <c r="P655" s="17">
        <f>IF(P267&gt;=5000,10,IF(P267&gt;=3000,8,IF(P267&gt;=2000,6,IF(P267&gt;=1000,4,IF(P267&gt;=500,2,0)))))</f>
        <v>0</v>
      </c>
      <c r="Q655" s="17">
        <f>IF(Q267&gt;=1000,10,IF(Q267&gt;=800,8,IF(Q267&gt;=600,6,IF(Q267&gt;=400,4,IF(Q267&gt;=200,2,0)))))</f>
        <v>0</v>
      </c>
      <c r="R655" s="17">
        <f>IF(R267&gt;=5000,5,IF(R267&gt;=3000,4,IF(R267&gt;=2000,3,IF(R267&gt;=1000,2,IF(R267&gt;=500,1,0)))))</f>
        <v>0</v>
      </c>
      <c r="S655" s="17">
        <f>IF(S267&gt;=4000,5,IF(S267&gt;=2500,4,IF(S267&gt;=1000,3,IF(S267&gt;=500,2,IF(S267&gt;=300,1,0)))))</f>
        <v>0</v>
      </c>
      <c r="T655" s="17">
        <f>IF(T267&gt;=15,15,IF(T267&gt;=12,12,IF(T267&gt;=9,9,IF(T267&gt;=6,6,IF(T267&gt;=1,3,0)))))</f>
        <v>0</v>
      </c>
      <c r="U655" s="17">
        <f>IF(U267&gt;=50,15,IF(U267&gt;=20,10,IF(U267&gt;=1,5,0)))</f>
        <v>0</v>
      </c>
      <c r="V655" s="17">
        <f>IF(V267&gt;=3,15,IF(V267&gt;=2,10,IF(V267&gt;=1,5,0)))</f>
        <v>0</v>
      </c>
      <c r="W655" s="17">
        <f>IF(W267&gt;=25,10,IF(W267&gt;=20,8,IF(W267&gt;=16,6,IF(W267&gt;=11,4,IF(W267&gt;=6,2,IF(W267&gt;=1,1,0))))))</f>
        <v>0</v>
      </c>
      <c r="X655" s="17">
        <f>IF(X267="구성",15,0)</f>
        <v>0</v>
      </c>
      <c r="Y655" s="17">
        <f>IF(Y267&gt;=4,10,IF(Y267=3,8,IF(Y267=2,6,IF(Y267=1,4,0))))</f>
        <v>0</v>
      </c>
      <c r="Z655" s="35">
        <f>Z267</f>
        <v>0</v>
      </c>
      <c r="AA655" s="35">
        <f>AA267</f>
        <v>0</v>
      </c>
      <c r="AB655" s="35">
        <f>AB267</f>
        <v>0</v>
      </c>
      <c r="AC655" s="35">
        <f>AC267</f>
        <v>0</v>
      </c>
      <c r="AD655" s="35">
        <f>AD267</f>
        <v>0</v>
      </c>
      <c r="AE655" s="18">
        <f t="shared" si="9"/>
        <v>0</v>
      </c>
    </row>
    <row r="656" spans="1:31" x14ac:dyDescent="0.3">
      <c r="A656" s="217">
        <f>A268</f>
        <v>263</v>
      </c>
      <c r="B656" s="16">
        <f>B268</f>
        <v>0</v>
      </c>
      <c r="C656" s="198">
        <f>C268</f>
        <v>0</v>
      </c>
      <c r="D656" s="16">
        <f>D268</f>
        <v>0</v>
      </c>
      <c r="E656" s="16">
        <f t="shared" si="10"/>
        <v>0</v>
      </c>
      <c r="F656" s="17">
        <f>IF(F268="후원(일시22건 또는 정기8건)또는 자원봉사(8명)",10,IF(F268="후원(일시13건 또는 정기5건)또는 자원봉사(7명)",8,IF(F268="후원(일시7건 또는 정기3건)또는 자원봉사(4명)",6,IF(F268="후원(일시4건 또는 정기2건)또는 자원봉사(2명)",4,IF(F268="후원(일시1건 또는 정기1건)또는 자원봉사(1명)",2,0)))))</f>
        <v>0</v>
      </c>
      <c r="G656" s="17">
        <f>IF(G268="게시",5,0)</f>
        <v>0</v>
      </c>
      <c r="H656" s="17">
        <f>IF(H268&gt;=6,20,IF(H268=5,15,IF(H268=4,10,IF(H268=3,5,0))))</f>
        <v>0</v>
      </c>
      <c r="I656" s="17">
        <f>IF(I268&gt;=30,20,IF(I268&gt;=22,15,IF(I268&gt;=15,10,IF(I268&gt;=8,5,0))))</f>
        <v>0</v>
      </c>
      <c r="J656" s="17">
        <f>IF(J268&gt;=500,10,IF(J268&gt;=300,8,IF(J268&gt;=200,6,IF(J268&gt;=100,4,IF(J268&gt;=1,2,IF(J268=0,0))))))</f>
        <v>0</v>
      </c>
      <c r="K656" s="17">
        <f>IF(K268&gt;=40,15,IF(K268&gt;=25,12,IF(K268&gt;=15,9,IF(K268&gt;=8,6,0))))</f>
        <v>0</v>
      </c>
      <c r="L656" s="17">
        <f>IF(L268="설치",5,0)</f>
        <v>0</v>
      </c>
      <c r="M656" s="17">
        <f>IF(M268="가능",5,0)</f>
        <v>0</v>
      </c>
      <c r="N656" s="17">
        <f>IF(N268="사용",5,0)</f>
        <v>0</v>
      </c>
      <c r="O656" s="17">
        <f>IF(O268&gt;=550,10,IF(O268&gt;=400,8,IF(O268&gt;=300,6,IF(O268&gt;=200,4,IF(O268&gt;=50,2,0)))))</f>
        <v>0</v>
      </c>
      <c r="P656" s="17">
        <f>IF(P268&gt;=5000,10,IF(P268&gt;=3000,8,IF(P268&gt;=2000,6,IF(P268&gt;=1000,4,IF(P268&gt;=500,2,0)))))</f>
        <v>0</v>
      </c>
      <c r="Q656" s="17">
        <f>IF(Q268&gt;=1000,10,IF(Q268&gt;=800,8,IF(Q268&gt;=600,6,IF(Q268&gt;=400,4,IF(Q268&gt;=200,2,0)))))</f>
        <v>0</v>
      </c>
      <c r="R656" s="17">
        <f>IF(R268&gt;=5000,5,IF(R268&gt;=3000,4,IF(R268&gt;=2000,3,IF(R268&gt;=1000,2,IF(R268&gt;=500,1,0)))))</f>
        <v>0</v>
      </c>
      <c r="S656" s="17">
        <f>IF(S268&gt;=4000,5,IF(S268&gt;=2500,4,IF(S268&gt;=1000,3,IF(S268&gt;=500,2,IF(S268&gt;=300,1,0)))))</f>
        <v>0</v>
      </c>
      <c r="T656" s="17">
        <f>IF(T268&gt;=15,15,IF(T268&gt;=12,12,IF(T268&gt;=9,9,IF(T268&gt;=6,6,IF(T268&gt;=1,3,0)))))</f>
        <v>0</v>
      </c>
      <c r="U656" s="17">
        <f>IF(U268&gt;=50,15,IF(U268&gt;=20,10,IF(U268&gt;=1,5,0)))</f>
        <v>0</v>
      </c>
      <c r="V656" s="17">
        <f>IF(V268&gt;=3,15,IF(V268&gt;=2,10,IF(V268&gt;=1,5,0)))</f>
        <v>0</v>
      </c>
      <c r="W656" s="17">
        <f>IF(W268&gt;=25,10,IF(W268&gt;=20,8,IF(W268&gt;=16,6,IF(W268&gt;=11,4,IF(W268&gt;=6,2,IF(W268&gt;=1,1,0))))))</f>
        <v>0</v>
      </c>
      <c r="X656" s="17">
        <f>IF(X268="구성",15,0)</f>
        <v>0</v>
      </c>
      <c r="Y656" s="17">
        <f>IF(Y268&gt;=4,10,IF(Y268=3,8,IF(Y268=2,6,IF(Y268=1,4,0))))</f>
        <v>0</v>
      </c>
      <c r="Z656" s="35">
        <f>Z268</f>
        <v>0</v>
      </c>
      <c r="AA656" s="35">
        <f>AA268</f>
        <v>0</v>
      </c>
      <c r="AB656" s="35">
        <f>AB268</f>
        <v>0</v>
      </c>
      <c r="AC656" s="35">
        <f>AC268</f>
        <v>0</v>
      </c>
      <c r="AD656" s="35">
        <f>AD268</f>
        <v>0</v>
      </c>
      <c r="AE656" s="18">
        <f t="shared" si="9"/>
        <v>0</v>
      </c>
    </row>
    <row r="657" spans="1:31" x14ac:dyDescent="0.3">
      <c r="A657" s="217">
        <f>A269</f>
        <v>264</v>
      </c>
      <c r="B657" s="16">
        <f>B269</f>
        <v>0</v>
      </c>
      <c r="C657" s="198">
        <f>C269</f>
        <v>0</v>
      </c>
      <c r="D657" s="16">
        <f>D269</f>
        <v>0</v>
      </c>
      <c r="E657" s="16">
        <f t="shared" si="10"/>
        <v>0</v>
      </c>
      <c r="F657" s="17">
        <f>IF(F269="후원(일시22건 또는 정기8건)또는 자원봉사(8명)",10,IF(F269="후원(일시13건 또는 정기5건)또는 자원봉사(7명)",8,IF(F269="후원(일시7건 또는 정기3건)또는 자원봉사(4명)",6,IF(F269="후원(일시4건 또는 정기2건)또는 자원봉사(2명)",4,IF(F269="후원(일시1건 또는 정기1건)또는 자원봉사(1명)",2,0)))))</f>
        <v>0</v>
      </c>
      <c r="G657" s="17">
        <f>IF(G269="게시",5,0)</f>
        <v>0</v>
      </c>
      <c r="H657" s="17">
        <f>IF(H269&gt;=6,20,IF(H269=5,15,IF(H269=4,10,IF(H269=3,5,0))))</f>
        <v>0</v>
      </c>
      <c r="I657" s="17">
        <f>IF(I269&gt;=30,20,IF(I269&gt;=22,15,IF(I269&gt;=15,10,IF(I269&gt;=8,5,0))))</f>
        <v>0</v>
      </c>
      <c r="J657" s="17">
        <f>IF(J269&gt;=500,10,IF(J269&gt;=300,8,IF(J269&gt;=200,6,IF(J269&gt;=100,4,IF(J269&gt;=1,2,IF(J269=0,0))))))</f>
        <v>0</v>
      </c>
      <c r="K657" s="17">
        <f>IF(K269&gt;=40,15,IF(K269&gt;=25,12,IF(K269&gt;=15,9,IF(K269&gt;=8,6,0))))</f>
        <v>0</v>
      </c>
      <c r="L657" s="17">
        <f>IF(L269="설치",5,0)</f>
        <v>0</v>
      </c>
      <c r="M657" s="17">
        <f>IF(M269="가능",5,0)</f>
        <v>0</v>
      </c>
      <c r="N657" s="17">
        <f>IF(N269="사용",5,0)</f>
        <v>0</v>
      </c>
      <c r="O657" s="17">
        <f>IF(O269&gt;=550,10,IF(O269&gt;=400,8,IF(O269&gt;=300,6,IF(O269&gt;=200,4,IF(O269&gt;=50,2,0)))))</f>
        <v>0</v>
      </c>
      <c r="P657" s="17">
        <f>IF(P269&gt;=5000,10,IF(P269&gt;=3000,8,IF(P269&gt;=2000,6,IF(P269&gt;=1000,4,IF(P269&gt;=500,2,0)))))</f>
        <v>0</v>
      </c>
      <c r="Q657" s="17">
        <f>IF(Q269&gt;=1000,10,IF(Q269&gt;=800,8,IF(Q269&gt;=600,6,IF(Q269&gt;=400,4,IF(Q269&gt;=200,2,0)))))</f>
        <v>0</v>
      </c>
      <c r="R657" s="17">
        <f>IF(R269&gt;=5000,5,IF(R269&gt;=3000,4,IF(R269&gt;=2000,3,IF(R269&gt;=1000,2,IF(R269&gt;=500,1,0)))))</f>
        <v>0</v>
      </c>
      <c r="S657" s="17">
        <f>IF(S269&gt;=4000,5,IF(S269&gt;=2500,4,IF(S269&gt;=1000,3,IF(S269&gt;=500,2,IF(S269&gt;=300,1,0)))))</f>
        <v>0</v>
      </c>
      <c r="T657" s="17">
        <f>IF(T269&gt;=15,15,IF(T269&gt;=12,12,IF(T269&gt;=9,9,IF(T269&gt;=6,6,IF(T269&gt;=1,3,0)))))</f>
        <v>0</v>
      </c>
      <c r="U657" s="17">
        <f>IF(U269&gt;=50,15,IF(U269&gt;=20,10,IF(U269&gt;=1,5,0)))</f>
        <v>0</v>
      </c>
      <c r="V657" s="17">
        <f>IF(V269&gt;=3,15,IF(V269&gt;=2,10,IF(V269&gt;=1,5,0)))</f>
        <v>0</v>
      </c>
      <c r="W657" s="17">
        <f>IF(W269&gt;=25,10,IF(W269&gt;=20,8,IF(W269&gt;=16,6,IF(W269&gt;=11,4,IF(W269&gt;=6,2,IF(W269&gt;=1,1,0))))))</f>
        <v>0</v>
      </c>
      <c r="X657" s="17">
        <f>IF(X269="구성",15,0)</f>
        <v>0</v>
      </c>
      <c r="Y657" s="17">
        <f>IF(Y269&gt;=4,10,IF(Y269=3,8,IF(Y269=2,6,IF(Y269=1,4,0))))</f>
        <v>0</v>
      </c>
      <c r="Z657" s="35">
        <f>Z269</f>
        <v>0</v>
      </c>
      <c r="AA657" s="35">
        <f>AA269</f>
        <v>0</v>
      </c>
      <c r="AB657" s="35">
        <f>AB269</f>
        <v>0</v>
      </c>
      <c r="AC657" s="35">
        <f>AC269</f>
        <v>0</v>
      </c>
      <c r="AD657" s="35">
        <f>AD269</f>
        <v>0</v>
      </c>
      <c r="AE657" s="18">
        <f t="shared" si="9"/>
        <v>0</v>
      </c>
    </row>
    <row r="658" spans="1:31" x14ac:dyDescent="0.3">
      <c r="A658" s="217">
        <f>A270</f>
        <v>265</v>
      </c>
      <c r="B658" s="16">
        <f>B270</f>
        <v>0</v>
      </c>
      <c r="C658" s="198">
        <f>C270</f>
        <v>0</v>
      </c>
      <c r="D658" s="16">
        <f>D270</f>
        <v>0</v>
      </c>
      <c r="E658" s="16">
        <f t="shared" si="10"/>
        <v>0</v>
      </c>
      <c r="F658" s="17">
        <f>IF(F270="후원(일시22건 또는 정기8건)또는 자원봉사(8명)",10,IF(F270="후원(일시13건 또는 정기5건)또는 자원봉사(7명)",8,IF(F270="후원(일시7건 또는 정기3건)또는 자원봉사(4명)",6,IF(F270="후원(일시4건 또는 정기2건)또는 자원봉사(2명)",4,IF(F270="후원(일시1건 또는 정기1건)또는 자원봉사(1명)",2,0)))))</f>
        <v>0</v>
      </c>
      <c r="G658" s="17">
        <f>IF(G270="게시",5,0)</f>
        <v>0</v>
      </c>
      <c r="H658" s="17">
        <f>IF(H270&gt;=6,20,IF(H270=5,15,IF(H270=4,10,IF(H270=3,5,0))))</f>
        <v>0</v>
      </c>
      <c r="I658" s="17">
        <f>IF(I270&gt;=30,20,IF(I270&gt;=22,15,IF(I270&gt;=15,10,IF(I270&gt;=8,5,0))))</f>
        <v>0</v>
      </c>
      <c r="J658" s="17">
        <f>IF(J270&gt;=500,10,IF(J270&gt;=300,8,IF(J270&gt;=200,6,IF(J270&gt;=100,4,IF(J270&gt;=1,2,IF(J270=0,0))))))</f>
        <v>0</v>
      </c>
      <c r="K658" s="17">
        <f>IF(K270&gt;=40,15,IF(K270&gt;=25,12,IF(K270&gt;=15,9,IF(K270&gt;=8,6,0))))</f>
        <v>0</v>
      </c>
      <c r="L658" s="17">
        <f>IF(L270="설치",5,0)</f>
        <v>0</v>
      </c>
      <c r="M658" s="17">
        <f>IF(M270="가능",5,0)</f>
        <v>0</v>
      </c>
      <c r="N658" s="17">
        <f>IF(N270="사용",5,0)</f>
        <v>0</v>
      </c>
      <c r="O658" s="17">
        <f>IF(O270&gt;=550,10,IF(O270&gt;=400,8,IF(O270&gt;=300,6,IF(O270&gt;=200,4,IF(O270&gt;=50,2,0)))))</f>
        <v>0</v>
      </c>
      <c r="P658" s="17">
        <f>IF(P270&gt;=5000,10,IF(P270&gt;=3000,8,IF(P270&gt;=2000,6,IF(P270&gt;=1000,4,IF(P270&gt;=500,2,0)))))</f>
        <v>0</v>
      </c>
      <c r="Q658" s="17">
        <f>IF(Q270&gt;=1000,10,IF(Q270&gt;=800,8,IF(Q270&gt;=600,6,IF(Q270&gt;=400,4,IF(Q270&gt;=200,2,0)))))</f>
        <v>0</v>
      </c>
      <c r="R658" s="17">
        <f>IF(R270&gt;=5000,5,IF(R270&gt;=3000,4,IF(R270&gt;=2000,3,IF(R270&gt;=1000,2,IF(R270&gt;=500,1,0)))))</f>
        <v>0</v>
      </c>
      <c r="S658" s="17">
        <f>IF(S270&gt;=4000,5,IF(S270&gt;=2500,4,IF(S270&gt;=1000,3,IF(S270&gt;=500,2,IF(S270&gt;=300,1,0)))))</f>
        <v>0</v>
      </c>
      <c r="T658" s="17">
        <f>IF(T270&gt;=15,15,IF(T270&gt;=12,12,IF(T270&gt;=9,9,IF(T270&gt;=6,6,IF(T270&gt;=1,3,0)))))</f>
        <v>0</v>
      </c>
      <c r="U658" s="17">
        <f>IF(U270&gt;=50,15,IF(U270&gt;=20,10,IF(U270&gt;=1,5,0)))</f>
        <v>0</v>
      </c>
      <c r="V658" s="17">
        <f>IF(V270&gt;=3,15,IF(V270&gt;=2,10,IF(V270&gt;=1,5,0)))</f>
        <v>0</v>
      </c>
      <c r="W658" s="17">
        <f>IF(W270&gt;=25,10,IF(W270&gt;=20,8,IF(W270&gt;=16,6,IF(W270&gt;=11,4,IF(W270&gt;=6,2,IF(W270&gt;=1,1,0))))))</f>
        <v>0</v>
      </c>
      <c r="X658" s="17">
        <f>IF(X270="구성",15,0)</f>
        <v>0</v>
      </c>
      <c r="Y658" s="17">
        <f>IF(Y270&gt;=4,10,IF(Y270=3,8,IF(Y270=2,6,IF(Y270=1,4,0))))</f>
        <v>0</v>
      </c>
      <c r="Z658" s="35">
        <f>Z270</f>
        <v>0</v>
      </c>
      <c r="AA658" s="35">
        <f>AA270</f>
        <v>0</v>
      </c>
      <c r="AB658" s="35">
        <f>AB270</f>
        <v>0</v>
      </c>
      <c r="AC658" s="35">
        <f>AC270</f>
        <v>0</v>
      </c>
      <c r="AD658" s="35">
        <f>AD270</f>
        <v>0</v>
      </c>
      <c r="AE658" s="18">
        <f t="shared" si="9"/>
        <v>0</v>
      </c>
    </row>
    <row r="659" spans="1:31" x14ac:dyDescent="0.3">
      <c r="A659" s="217">
        <f>A271</f>
        <v>266</v>
      </c>
      <c r="B659" s="16">
        <f>B271</f>
        <v>0</v>
      </c>
      <c r="C659" s="198">
        <f>C271</f>
        <v>0</v>
      </c>
      <c r="D659" s="16">
        <f>D271</f>
        <v>0</v>
      </c>
      <c r="E659" s="16">
        <f t="shared" si="10"/>
        <v>0</v>
      </c>
      <c r="F659" s="17">
        <f>IF(F271="후원(일시22건 또는 정기8건)또는 자원봉사(8명)",10,IF(F271="후원(일시13건 또는 정기5건)또는 자원봉사(7명)",8,IF(F271="후원(일시7건 또는 정기3건)또는 자원봉사(4명)",6,IF(F271="후원(일시4건 또는 정기2건)또는 자원봉사(2명)",4,IF(F271="후원(일시1건 또는 정기1건)또는 자원봉사(1명)",2,0)))))</f>
        <v>0</v>
      </c>
      <c r="G659" s="17">
        <f>IF(G271="게시",5,0)</f>
        <v>0</v>
      </c>
      <c r="H659" s="17">
        <f>IF(H271&gt;=6,20,IF(H271=5,15,IF(H271=4,10,IF(H271=3,5,0))))</f>
        <v>0</v>
      </c>
      <c r="I659" s="17">
        <f>IF(I271&gt;=30,20,IF(I271&gt;=22,15,IF(I271&gt;=15,10,IF(I271&gt;=8,5,0))))</f>
        <v>0</v>
      </c>
      <c r="J659" s="17">
        <f>IF(J271&gt;=500,10,IF(J271&gt;=300,8,IF(J271&gt;=200,6,IF(J271&gt;=100,4,IF(J271&gt;=1,2,IF(J271=0,0))))))</f>
        <v>0</v>
      </c>
      <c r="K659" s="17">
        <f>IF(K271&gt;=40,15,IF(K271&gt;=25,12,IF(K271&gt;=15,9,IF(K271&gt;=8,6,0))))</f>
        <v>0</v>
      </c>
      <c r="L659" s="17">
        <f>IF(L271="설치",5,0)</f>
        <v>0</v>
      </c>
      <c r="M659" s="17">
        <f>IF(M271="가능",5,0)</f>
        <v>0</v>
      </c>
      <c r="N659" s="17">
        <f>IF(N271="사용",5,0)</f>
        <v>0</v>
      </c>
      <c r="O659" s="17">
        <f>IF(O271&gt;=550,10,IF(O271&gt;=400,8,IF(O271&gt;=300,6,IF(O271&gt;=200,4,IF(O271&gt;=50,2,0)))))</f>
        <v>0</v>
      </c>
      <c r="P659" s="17">
        <f>IF(P271&gt;=5000,10,IF(P271&gt;=3000,8,IF(P271&gt;=2000,6,IF(P271&gt;=1000,4,IF(P271&gt;=500,2,0)))))</f>
        <v>0</v>
      </c>
      <c r="Q659" s="17">
        <f>IF(Q271&gt;=1000,10,IF(Q271&gt;=800,8,IF(Q271&gt;=600,6,IF(Q271&gt;=400,4,IF(Q271&gt;=200,2,0)))))</f>
        <v>0</v>
      </c>
      <c r="R659" s="17">
        <f>IF(R271&gt;=5000,5,IF(R271&gt;=3000,4,IF(R271&gt;=2000,3,IF(R271&gt;=1000,2,IF(R271&gt;=500,1,0)))))</f>
        <v>0</v>
      </c>
      <c r="S659" s="17">
        <f>IF(S271&gt;=4000,5,IF(S271&gt;=2500,4,IF(S271&gt;=1000,3,IF(S271&gt;=500,2,IF(S271&gt;=300,1,0)))))</f>
        <v>0</v>
      </c>
      <c r="T659" s="17">
        <f>IF(T271&gt;=15,15,IF(T271&gt;=12,12,IF(T271&gt;=9,9,IF(T271&gt;=6,6,IF(T271&gt;=1,3,0)))))</f>
        <v>0</v>
      </c>
      <c r="U659" s="17">
        <f>IF(U271&gt;=50,15,IF(U271&gt;=20,10,IF(U271&gt;=1,5,0)))</f>
        <v>0</v>
      </c>
      <c r="V659" s="17">
        <f>IF(V271&gt;=3,15,IF(V271&gt;=2,10,IF(V271&gt;=1,5,0)))</f>
        <v>0</v>
      </c>
      <c r="W659" s="17">
        <f>IF(W271&gt;=25,10,IF(W271&gt;=20,8,IF(W271&gt;=16,6,IF(W271&gt;=11,4,IF(W271&gt;=6,2,IF(W271&gt;=1,1,0))))))</f>
        <v>0</v>
      </c>
      <c r="X659" s="17">
        <f>IF(X271="구성",15,0)</f>
        <v>0</v>
      </c>
      <c r="Y659" s="17">
        <f>IF(Y271&gt;=4,10,IF(Y271=3,8,IF(Y271=2,6,IF(Y271=1,4,0))))</f>
        <v>0</v>
      </c>
      <c r="Z659" s="35">
        <f>Z271</f>
        <v>0</v>
      </c>
      <c r="AA659" s="35">
        <f>AA271</f>
        <v>0</v>
      </c>
      <c r="AB659" s="35">
        <f>AB271</f>
        <v>0</v>
      </c>
      <c r="AC659" s="35">
        <f>AC271</f>
        <v>0</v>
      </c>
      <c r="AD659" s="35">
        <f>AD271</f>
        <v>0</v>
      </c>
      <c r="AE659" s="18">
        <f t="shared" si="9"/>
        <v>0</v>
      </c>
    </row>
    <row r="660" spans="1:31" x14ac:dyDescent="0.3">
      <c r="A660" s="217">
        <f>A272</f>
        <v>267</v>
      </c>
      <c r="B660" s="16">
        <f>B272</f>
        <v>0</v>
      </c>
      <c r="C660" s="198">
        <f>C272</f>
        <v>0</v>
      </c>
      <c r="D660" s="16">
        <f>D272</f>
        <v>0</v>
      </c>
      <c r="E660" s="16">
        <f t="shared" si="10"/>
        <v>0</v>
      </c>
      <c r="F660" s="17">
        <f>IF(F272="후원(일시22건 또는 정기8건)또는 자원봉사(8명)",10,IF(F272="후원(일시13건 또는 정기5건)또는 자원봉사(7명)",8,IF(F272="후원(일시7건 또는 정기3건)또는 자원봉사(4명)",6,IF(F272="후원(일시4건 또는 정기2건)또는 자원봉사(2명)",4,IF(F272="후원(일시1건 또는 정기1건)또는 자원봉사(1명)",2,0)))))</f>
        <v>0</v>
      </c>
      <c r="G660" s="17">
        <f>IF(G272="게시",5,0)</f>
        <v>0</v>
      </c>
      <c r="H660" s="17">
        <f>IF(H272&gt;=6,20,IF(H272=5,15,IF(H272=4,10,IF(H272=3,5,0))))</f>
        <v>0</v>
      </c>
      <c r="I660" s="17">
        <f>IF(I272&gt;=30,20,IF(I272&gt;=22,15,IF(I272&gt;=15,10,IF(I272&gt;=8,5,0))))</f>
        <v>0</v>
      </c>
      <c r="J660" s="17">
        <f>IF(J272&gt;=500,10,IF(J272&gt;=300,8,IF(J272&gt;=200,6,IF(J272&gt;=100,4,IF(J272&gt;=1,2,IF(J272=0,0))))))</f>
        <v>0</v>
      </c>
      <c r="K660" s="17">
        <f>IF(K272&gt;=40,15,IF(K272&gt;=25,12,IF(K272&gt;=15,9,IF(K272&gt;=8,6,0))))</f>
        <v>0</v>
      </c>
      <c r="L660" s="17">
        <f>IF(L272="설치",5,0)</f>
        <v>0</v>
      </c>
      <c r="M660" s="17">
        <f>IF(M272="가능",5,0)</f>
        <v>0</v>
      </c>
      <c r="N660" s="17">
        <f>IF(N272="사용",5,0)</f>
        <v>0</v>
      </c>
      <c r="O660" s="17">
        <f>IF(O272&gt;=550,10,IF(O272&gt;=400,8,IF(O272&gt;=300,6,IF(O272&gt;=200,4,IF(O272&gt;=50,2,0)))))</f>
        <v>0</v>
      </c>
      <c r="P660" s="17">
        <f>IF(P272&gt;=5000,10,IF(P272&gt;=3000,8,IF(P272&gt;=2000,6,IF(P272&gt;=1000,4,IF(P272&gt;=500,2,0)))))</f>
        <v>0</v>
      </c>
      <c r="Q660" s="17">
        <f>IF(Q272&gt;=1000,10,IF(Q272&gt;=800,8,IF(Q272&gt;=600,6,IF(Q272&gt;=400,4,IF(Q272&gt;=200,2,0)))))</f>
        <v>0</v>
      </c>
      <c r="R660" s="17">
        <f>IF(R272&gt;=5000,5,IF(R272&gt;=3000,4,IF(R272&gt;=2000,3,IF(R272&gt;=1000,2,IF(R272&gt;=500,1,0)))))</f>
        <v>0</v>
      </c>
      <c r="S660" s="17">
        <f>IF(S272&gt;=4000,5,IF(S272&gt;=2500,4,IF(S272&gt;=1000,3,IF(S272&gt;=500,2,IF(S272&gt;=300,1,0)))))</f>
        <v>0</v>
      </c>
      <c r="T660" s="17">
        <f>IF(T272&gt;=15,15,IF(T272&gt;=12,12,IF(T272&gt;=9,9,IF(T272&gt;=6,6,IF(T272&gt;=1,3,0)))))</f>
        <v>0</v>
      </c>
      <c r="U660" s="17">
        <f>IF(U272&gt;=50,15,IF(U272&gt;=20,10,IF(U272&gt;=1,5,0)))</f>
        <v>0</v>
      </c>
      <c r="V660" s="17">
        <f>IF(V272&gt;=3,15,IF(V272&gt;=2,10,IF(V272&gt;=1,5,0)))</f>
        <v>0</v>
      </c>
      <c r="W660" s="17">
        <f>IF(W272&gt;=25,10,IF(W272&gt;=20,8,IF(W272&gt;=16,6,IF(W272&gt;=11,4,IF(W272&gt;=6,2,IF(W272&gt;=1,1,0))))))</f>
        <v>0</v>
      </c>
      <c r="X660" s="17">
        <f>IF(X272="구성",15,0)</f>
        <v>0</v>
      </c>
      <c r="Y660" s="17">
        <f>IF(Y272&gt;=4,10,IF(Y272=3,8,IF(Y272=2,6,IF(Y272=1,4,0))))</f>
        <v>0</v>
      </c>
      <c r="Z660" s="35">
        <f>Z272</f>
        <v>0</v>
      </c>
      <c r="AA660" s="35">
        <f>AA272</f>
        <v>0</v>
      </c>
      <c r="AB660" s="35">
        <f>AB272</f>
        <v>0</v>
      </c>
      <c r="AC660" s="35">
        <f>AC272</f>
        <v>0</v>
      </c>
      <c r="AD660" s="35">
        <f>AD272</f>
        <v>0</v>
      </c>
      <c r="AE660" s="18">
        <f t="shared" si="9"/>
        <v>0</v>
      </c>
    </row>
    <row r="661" spans="1:31" x14ac:dyDescent="0.3">
      <c r="A661" s="217">
        <f>A273</f>
        <v>268</v>
      </c>
      <c r="B661" s="16">
        <f>B273</f>
        <v>0</v>
      </c>
      <c r="C661" s="198">
        <f>C273</f>
        <v>0</v>
      </c>
      <c r="D661" s="16">
        <f>D273</f>
        <v>0</v>
      </c>
      <c r="E661" s="16">
        <f t="shared" si="10"/>
        <v>0</v>
      </c>
      <c r="F661" s="17">
        <f>IF(F273="후원(일시22건 또는 정기8건)또는 자원봉사(8명)",10,IF(F273="후원(일시13건 또는 정기5건)또는 자원봉사(7명)",8,IF(F273="후원(일시7건 또는 정기3건)또는 자원봉사(4명)",6,IF(F273="후원(일시4건 또는 정기2건)또는 자원봉사(2명)",4,IF(F273="후원(일시1건 또는 정기1건)또는 자원봉사(1명)",2,0)))))</f>
        <v>0</v>
      </c>
      <c r="G661" s="17">
        <f>IF(G273="게시",5,0)</f>
        <v>0</v>
      </c>
      <c r="H661" s="17">
        <f>IF(H273&gt;=6,20,IF(H273=5,15,IF(H273=4,10,IF(H273=3,5,0))))</f>
        <v>0</v>
      </c>
      <c r="I661" s="17">
        <f>IF(I273&gt;=30,20,IF(I273&gt;=22,15,IF(I273&gt;=15,10,IF(I273&gt;=8,5,0))))</f>
        <v>0</v>
      </c>
      <c r="J661" s="17">
        <f>IF(J273&gt;=500,10,IF(J273&gt;=300,8,IF(J273&gt;=200,6,IF(J273&gt;=100,4,IF(J273&gt;=1,2,IF(J273=0,0))))))</f>
        <v>0</v>
      </c>
      <c r="K661" s="17">
        <f>IF(K273&gt;=40,15,IF(K273&gt;=25,12,IF(K273&gt;=15,9,IF(K273&gt;=8,6,0))))</f>
        <v>0</v>
      </c>
      <c r="L661" s="17">
        <f>IF(L273="설치",5,0)</f>
        <v>0</v>
      </c>
      <c r="M661" s="17">
        <f>IF(M273="가능",5,0)</f>
        <v>0</v>
      </c>
      <c r="N661" s="17">
        <f>IF(N273="사용",5,0)</f>
        <v>0</v>
      </c>
      <c r="O661" s="17">
        <f>IF(O273&gt;=550,10,IF(O273&gt;=400,8,IF(O273&gt;=300,6,IF(O273&gt;=200,4,IF(O273&gt;=50,2,0)))))</f>
        <v>0</v>
      </c>
      <c r="P661" s="17">
        <f>IF(P273&gt;=5000,10,IF(P273&gt;=3000,8,IF(P273&gt;=2000,6,IF(P273&gt;=1000,4,IF(P273&gt;=500,2,0)))))</f>
        <v>0</v>
      </c>
      <c r="Q661" s="17">
        <f>IF(Q273&gt;=1000,10,IF(Q273&gt;=800,8,IF(Q273&gt;=600,6,IF(Q273&gt;=400,4,IF(Q273&gt;=200,2,0)))))</f>
        <v>0</v>
      </c>
      <c r="R661" s="17">
        <f>IF(R273&gt;=5000,5,IF(R273&gt;=3000,4,IF(R273&gt;=2000,3,IF(R273&gt;=1000,2,IF(R273&gt;=500,1,0)))))</f>
        <v>0</v>
      </c>
      <c r="S661" s="17">
        <f>IF(S273&gt;=4000,5,IF(S273&gt;=2500,4,IF(S273&gt;=1000,3,IF(S273&gt;=500,2,IF(S273&gt;=300,1,0)))))</f>
        <v>0</v>
      </c>
      <c r="T661" s="17">
        <f>IF(T273&gt;=15,15,IF(T273&gt;=12,12,IF(T273&gt;=9,9,IF(T273&gt;=6,6,IF(T273&gt;=1,3,0)))))</f>
        <v>0</v>
      </c>
      <c r="U661" s="17">
        <f>IF(U273&gt;=50,15,IF(U273&gt;=20,10,IF(U273&gt;=1,5,0)))</f>
        <v>0</v>
      </c>
      <c r="V661" s="17">
        <f>IF(V273&gt;=3,15,IF(V273&gt;=2,10,IF(V273&gt;=1,5,0)))</f>
        <v>0</v>
      </c>
      <c r="W661" s="17">
        <f>IF(W273&gt;=25,10,IF(W273&gt;=20,8,IF(W273&gt;=16,6,IF(W273&gt;=11,4,IF(W273&gt;=6,2,IF(W273&gt;=1,1,0))))))</f>
        <v>0</v>
      </c>
      <c r="X661" s="17">
        <f>IF(X273="구성",15,0)</f>
        <v>0</v>
      </c>
      <c r="Y661" s="17">
        <f>IF(Y273&gt;=4,10,IF(Y273=3,8,IF(Y273=2,6,IF(Y273=1,4,0))))</f>
        <v>0</v>
      </c>
      <c r="Z661" s="35">
        <f>Z273</f>
        <v>0</v>
      </c>
      <c r="AA661" s="35">
        <f>AA273</f>
        <v>0</v>
      </c>
      <c r="AB661" s="35">
        <f>AB273</f>
        <v>0</v>
      </c>
      <c r="AC661" s="35">
        <f>AC273</f>
        <v>0</v>
      </c>
      <c r="AD661" s="35">
        <f>AD273</f>
        <v>0</v>
      </c>
      <c r="AE661" s="18">
        <f t="shared" si="9"/>
        <v>0</v>
      </c>
    </row>
    <row r="662" spans="1:31" x14ac:dyDescent="0.3">
      <c r="A662" s="217">
        <f>A274</f>
        <v>269</v>
      </c>
      <c r="B662" s="16">
        <f>B274</f>
        <v>0</v>
      </c>
      <c r="C662" s="198">
        <f>C274</f>
        <v>0</v>
      </c>
      <c r="D662" s="16">
        <f>D274</f>
        <v>0</v>
      </c>
      <c r="E662" s="16">
        <f t="shared" si="10"/>
        <v>0</v>
      </c>
      <c r="F662" s="17">
        <f>IF(F274="후원(일시22건 또는 정기8건)또는 자원봉사(8명)",10,IF(F274="후원(일시13건 또는 정기5건)또는 자원봉사(7명)",8,IF(F274="후원(일시7건 또는 정기3건)또는 자원봉사(4명)",6,IF(F274="후원(일시4건 또는 정기2건)또는 자원봉사(2명)",4,IF(F274="후원(일시1건 또는 정기1건)또는 자원봉사(1명)",2,0)))))</f>
        <v>0</v>
      </c>
      <c r="G662" s="17">
        <f>IF(G274="게시",5,0)</f>
        <v>0</v>
      </c>
      <c r="H662" s="17">
        <f>IF(H274&gt;=6,20,IF(H274=5,15,IF(H274=4,10,IF(H274=3,5,0))))</f>
        <v>0</v>
      </c>
      <c r="I662" s="17">
        <f>IF(I274&gt;=30,20,IF(I274&gt;=22,15,IF(I274&gt;=15,10,IF(I274&gt;=8,5,0))))</f>
        <v>0</v>
      </c>
      <c r="J662" s="17">
        <f>IF(J274&gt;=500,10,IF(J274&gt;=300,8,IF(J274&gt;=200,6,IF(J274&gt;=100,4,IF(J274&gt;=1,2,IF(J274=0,0))))))</f>
        <v>0</v>
      </c>
      <c r="K662" s="17">
        <f>IF(K274&gt;=40,15,IF(K274&gt;=25,12,IF(K274&gt;=15,9,IF(K274&gt;=8,6,0))))</f>
        <v>0</v>
      </c>
      <c r="L662" s="17">
        <f>IF(L274="설치",5,0)</f>
        <v>0</v>
      </c>
      <c r="M662" s="17">
        <f>IF(M274="가능",5,0)</f>
        <v>0</v>
      </c>
      <c r="N662" s="17">
        <f>IF(N274="사용",5,0)</f>
        <v>0</v>
      </c>
      <c r="O662" s="17">
        <f>IF(O274&gt;=550,10,IF(O274&gt;=400,8,IF(O274&gt;=300,6,IF(O274&gt;=200,4,IF(O274&gt;=50,2,0)))))</f>
        <v>0</v>
      </c>
      <c r="P662" s="17">
        <f>IF(P274&gt;=5000,10,IF(P274&gt;=3000,8,IF(P274&gt;=2000,6,IF(P274&gt;=1000,4,IF(P274&gt;=500,2,0)))))</f>
        <v>0</v>
      </c>
      <c r="Q662" s="17">
        <f>IF(Q274&gt;=1000,10,IF(Q274&gt;=800,8,IF(Q274&gt;=600,6,IF(Q274&gt;=400,4,IF(Q274&gt;=200,2,0)))))</f>
        <v>0</v>
      </c>
      <c r="R662" s="17">
        <f>IF(R274&gt;=5000,5,IF(R274&gt;=3000,4,IF(R274&gt;=2000,3,IF(R274&gt;=1000,2,IF(R274&gt;=500,1,0)))))</f>
        <v>0</v>
      </c>
      <c r="S662" s="17">
        <f>IF(S274&gt;=4000,5,IF(S274&gt;=2500,4,IF(S274&gt;=1000,3,IF(S274&gt;=500,2,IF(S274&gt;=300,1,0)))))</f>
        <v>0</v>
      </c>
      <c r="T662" s="17">
        <f>IF(T274&gt;=15,15,IF(T274&gt;=12,12,IF(T274&gt;=9,9,IF(T274&gt;=6,6,IF(T274&gt;=1,3,0)))))</f>
        <v>0</v>
      </c>
      <c r="U662" s="17">
        <f>IF(U274&gt;=50,15,IF(U274&gt;=20,10,IF(U274&gt;=1,5,0)))</f>
        <v>0</v>
      </c>
      <c r="V662" s="17">
        <f>IF(V274&gt;=3,15,IF(V274&gt;=2,10,IF(V274&gt;=1,5,0)))</f>
        <v>0</v>
      </c>
      <c r="W662" s="17">
        <f>IF(W274&gt;=25,10,IF(W274&gt;=20,8,IF(W274&gt;=16,6,IF(W274&gt;=11,4,IF(W274&gt;=6,2,IF(W274&gt;=1,1,0))))))</f>
        <v>0</v>
      </c>
      <c r="X662" s="17">
        <f>IF(X274="구성",15,0)</f>
        <v>0</v>
      </c>
      <c r="Y662" s="17">
        <f>IF(Y274&gt;=4,10,IF(Y274=3,8,IF(Y274=2,6,IF(Y274=1,4,0))))</f>
        <v>0</v>
      </c>
      <c r="Z662" s="35">
        <f>Z274</f>
        <v>0</v>
      </c>
      <c r="AA662" s="35">
        <f>AA274</f>
        <v>0</v>
      </c>
      <c r="AB662" s="35">
        <f>AB274</f>
        <v>0</v>
      </c>
      <c r="AC662" s="35">
        <f>AC274</f>
        <v>0</v>
      </c>
      <c r="AD662" s="35">
        <f>AD274</f>
        <v>0</v>
      </c>
      <c r="AE662" s="18">
        <f t="shared" si="9"/>
        <v>0</v>
      </c>
    </row>
    <row r="663" spans="1:31" x14ac:dyDescent="0.3">
      <c r="A663" s="217">
        <f>A275</f>
        <v>270</v>
      </c>
      <c r="B663" s="16">
        <f>B275</f>
        <v>0</v>
      </c>
      <c r="C663" s="198">
        <f>C275</f>
        <v>0</v>
      </c>
      <c r="D663" s="16">
        <f>D275</f>
        <v>0</v>
      </c>
      <c r="E663" s="16">
        <f t="shared" si="10"/>
        <v>0</v>
      </c>
      <c r="F663" s="17">
        <f>IF(F275="후원(일시22건 또는 정기8건)또는 자원봉사(8명)",10,IF(F275="후원(일시13건 또는 정기5건)또는 자원봉사(7명)",8,IF(F275="후원(일시7건 또는 정기3건)또는 자원봉사(4명)",6,IF(F275="후원(일시4건 또는 정기2건)또는 자원봉사(2명)",4,IF(F275="후원(일시1건 또는 정기1건)또는 자원봉사(1명)",2,0)))))</f>
        <v>0</v>
      </c>
      <c r="G663" s="17">
        <f>IF(G275="게시",5,0)</f>
        <v>0</v>
      </c>
      <c r="H663" s="17">
        <f>IF(H275&gt;=6,20,IF(H275=5,15,IF(H275=4,10,IF(H275=3,5,0))))</f>
        <v>0</v>
      </c>
      <c r="I663" s="17">
        <f>IF(I275&gt;=30,20,IF(I275&gt;=22,15,IF(I275&gt;=15,10,IF(I275&gt;=8,5,0))))</f>
        <v>0</v>
      </c>
      <c r="J663" s="17">
        <f>IF(J275&gt;=500,10,IF(J275&gt;=300,8,IF(J275&gt;=200,6,IF(J275&gt;=100,4,IF(J275&gt;=1,2,IF(J275=0,0))))))</f>
        <v>0</v>
      </c>
      <c r="K663" s="17">
        <f>IF(K275&gt;=40,15,IF(K275&gt;=25,12,IF(K275&gt;=15,9,IF(K275&gt;=8,6,0))))</f>
        <v>0</v>
      </c>
      <c r="L663" s="17">
        <f>IF(L275="설치",5,0)</f>
        <v>0</v>
      </c>
      <c r="M663" s="17">
        <f>IF(M275="가능",5,0)</f>
        <v>0</v>
      </c>
      <c r="N663" s="17">
        <f>IF(N275="사용",5,0)</f>
        <v>0</v>
      </c>
      <c r="O663" s="17">
        <f>IF(O275&gt;=550,10,IF(O275&gt;=400,8,IF(O275&gt;=300,6,IF(O275&gt;=200,4,IF(O275&gt;=50,2,0)))))</f>
        <v>0</v>
      </c>
      <c r="P663" s="17">
        <f>IF(P275&gt;=5000,10,IF(P275&gt;=3000,8,IF(P275&gt;=2000,6,IF(P275&gt;=1000,4,IF(P275&gt;=500,2,0)))))</f>
        <v>0</v>
      </c>
      <c r="Q663" s="17">
        <f>IF(Q275&gt;=1000,10,IF(Q275&gt;=800,8,IF(Q275&gt;=600,6,IF(Q275&gt;=400,4,IF(Q275&gt;=200,2,0)))))</f>
        <v>0</v>
      </c>
      <c r="R663" s="17">
        <f>IF(R275&gt;=5000,5,IF(R275&gt;=3000,4,IF(R275&gt;=2000,3,IF(R275&gt;=1000,2,IF(R275&gt;=500,1,0)))))</f>
        <v>0</v>
      </c>
      <c r="S663" s="17">
        <f>IF(S275&gt;=4000,5,IF(S275&gt;=2500,4,IF(S275&gt;=1000,3,IF(S275&gt;=500,2,IF(S275&gt;=300,1,0)))))</f>
        <v>0</v>
      </c>
      <c r="T663" s="17">
        <f>IF(T275&gt;=15,15,IF(T275&gt;=12,12,IF(T275&gt;=9,9,IF(T275&gt;=6,6,IF(T275&gt;=1,3,0)))))</f>
        <v>0</v>
      </c>
      <c r="U663" s="17">
        <f>IF(U275&gt;=50,15,IF(U275&gt;=20,10,IF(U275&gt;=1,5,0)))</f>
        <v>0</v>
      </c>
      <c r="V663" s="17">
        <f>IF(V275&gt;=3,15,IF(V275&gt;=2,10,IF(V275&gt;=1,5,0)))</f>
        <v>0</v>
      </c>
      <c r="W663" s="17">
        <f>IF(W275&gt;=25,10,IF(W275&gt;=20,8,IF(W275&gt;=16,6,IF(W275&gt;=11,4,IF(W275&gt;=6,2,IF(W275&gt;=1,1,0))))))</f>
        <v>0</v>
      </c>
      <c r="X663" s="17">
        <f>IF(X275="구성",15,0)</f>
        <v>0</v>
      </c>
      <c r="Y663" s="17">
        <f>IF(Y275&gt;=4,10,IF(Y275=3,8,IF(Y275=2,6,IF(Y275=1,4,0))))</f>
        <v>0</v>
      </c>
      <c r="Z663" s="35">
        <f>Z275</f>
        <v>0</v>
      </c>
      <c r="AA663" s="35">
        <f>AA275</f>
        <v>0</v>
      </c>
      <c r="AB663" s="35">
        <f>AB275</f>
        <v>0</v>
      </c>
      <c r="AC663" s="35">
        <f>AC275</f>
        <v>0</v>
      </c>
      <c r="AD663" s="35">
        <f>AD275</f>
        <v>0</v>
      </c>
      <c r="AE663" s="18">
        <f t="shared" si="9"/>
        <v>0</v>
      </c>
    </row>
    <row r="664" spans="1:31" x14ac:dyDescent="0.3">
      <c r="A664" s="217">
        <f>A276</f>
        <v>271</v>
      </c>
      <c r="B664" s="16">
        <f>B276</f>
        <v>0</v>
      </c>
      <c r="C664" s="198">
        <f>C276</f>
        <v>0</v>
      </c>
      <c r="D664" s="16">
        <f>D276</f>
        <v>0</v>
      </c>
      <c r="E664" s="16">
        <f t="shared" si="10"/>
        <v>0</v>
      </c>
      <c r="F664" s="17">
        <f>IF(F276="후원(일시22건 또는 정기8건)또는 자원봉사(8명)",10,IF(F276="후원(일시13건 또는 정기5건)또는 자원봉사(7명)",8,IF(F276="후원(일시7건 또는 정기3건)또는 자원봉사(4명)",6,IF(F276="후원(일시4건 또는 정기2건)또는 자원봉사(2명)",4,IF(F276="후원(일시1건 또는 정기1건)또는 자원봉사(1명)",2,0)))))</f>
        <v>0</v>
      </c>
      <c r="G664" s="17">
        <f>IF(G276="게시",5,0)</f>
        <v>0</v>
      </c>
      <c r="H664" s="17">
        <f>IF(H276&gt;=6,20,IF(H276=5,15,IF(H276=4,10,IF(H276=3,5,0))))</f>
        <v>0</v>
      </c>
      <c r="I664" s="17">
        <f>IF(I276&gt;=30,20,IF(I276&gt;=22,15,IF(I276&gt;=15,10,IF(I276&gt;=8,5,0))))</f>
        <v>0</v>
      </c>
      <c r="J664" s="17">
        <f>IF(J276&gt;=500,10,IF(J276&gt;=300,8,IF(J276&gt;=200,6,IF(J276&gt;=100,4,IF(J276&gt;=1,2,IF(J276=0,0))))))</f>
        <v>0</v>
      </c>
      <c r="K664" s="17">
        <f>IF(K276&gt;=40,15,IF(K276&gt;=25,12,IF(K276&gt;=15,9,IF(K276&gt;=8,6,0))))</f>
        <v>0</v>
      </c>
      <c r="L664" s="17">
        <f>IF(L276="설치",5,0)</f>
        <v>0</v>
      </c>
      <c r="M664" s="17">
        <f>IF(M276="가능",5,0)</f>
        <v>0</v>
      </c>
      <c r="N664" s="17">
        <f>IF(N276="사용",5,0)</f>
        <v>0</v>
      </c>
      <c r="O664" s="17">
        <f>IF(O276&gt;=550,10,IF(O276&gt;=400,8,IF(O276&gt;=300,6,IF(O276&gt;=200,4,IF(O276&gt;=50,2,0)))))</f>
        <v>0</v>
      </c>
      <c r="P664" s="17">
        <f>IF(P276&gt;=5000,10,IF(P276&gt;=3000,8,IF(P276&gt;=2000,6,IF(P276&gt;=1000,4,IF(P276&gt;=500,2,0)))))</f>
        <v>0</v>
      </c>
      <c r="Q664" s="17">
        <f>IF(Q276&gt;=1000,10,IF(Q276&gt;=800,8,IF(Q276&gt;=600,6,IF(Q276&gt;=400,4,IF(Q276&gt;=200,2,0)))))</f>
        <v>0</v>
      </c>
      <c r="R664" s="17">
        <f>IF(R276&gt;=5000,5,IF(R276&gt;=3000,4,IF(R276&gt;=2000,3,IF(R276&gt;=1000,2,IF(R276&gt;=500,1,0)))))</f>
        <v>0</v>
      </c>
      <c r="S664" s="17">
        <f>IF(S276&gt;=4000,5,IF(S276&gt;=2500,4,IF(S276&gt;=1000,3,IF(S276&gt;=500,2,IF(S276&gt;=300,1,0)))))</f>
        <v>0</v>
      </c>
      <c r="T664" s="17">
        <f>IF(T276&gt;=15,15,IF(T276&gt;=12,12,IF(T276&gt;=9,9,IF(T276&gt;=6,6,IF(T276&gt;=1,3,0)))))</f>
        <v>0</v>
      </c>
      <c r="U664" s="17">
        <f>IF(U276&gt;=50,15,IF(U276&gt;=20,10,IF(U276&gt;=1,5,0)))</f>
        <v>0</v>
      </c>
      <c r="V664" s="17">
        <f>IF(V276&gt;=3,15,IF(V276&gt;=2,10,IF(V276&gt;=1,5,0)))</f>
        <v>0</v>
      </c>
      <c r="W664" s="17">
        <f>IF(W276&gt;=25,10,IF(W276&gt;=20,8,IF(W276&gt;=16,6,IF(W276&gt;=11,4,IF(W276&gt;=6,2,IF(W276&gt;=1,1,0))))))</f>
        <v>0</v>
      </c>
      <c r="X664" s="17">
        <f>IF(X276="구성",15,0)</f>
        <v>0</v>
      </c>
      <c r="Y664" s="17">
        <f>IF(Y276&gt;=4,10,IF(Y276=3,8,IF(Y276=2,6,IF(Y276=1,4,0))))</f>
        <v>0</v>
      </c>
      <c r="Z664" s="35">
        <f>Z276</f>
        <v>0</v>
      </c>
      <c r="AA664" s="35">
        <f>AA276</f>
        <v>0</v>
      </c>
      <c r="AB664" s="35">
        <f>AB276</f>
        <v>0</v>
      </c>
      <c r="AC664" s="35">
        <f>AC276</f>
        <v>0</v>
      </c>
      <c r="AD664" s="35">
        <f>AD276</f>
        <v>0</v>
      </c>
      <c r="AE664" s="18">
        <f t="shared" si="9"/>
        <v>0</v>
      </c>
    </row>
    <row r="665" spans="1:31" x14ac:dyDescent="0.3">
      <c r="A665" s="217">
        <f>A277</f>
        <v>272</v>
      </c>
      <c r="B665" s="16">
        <f>B277</f>
        <v>0</v>
      </c>
      <c r="C665" s="198">
        <f>C277</f>
        <v>0</v>
      </c>
      <c r="D665" s="16">
        <f>D277</f>
        <v>0</v>
      </c>
      <c r="E665" s="16">
        <f t="shared" si="10"/>
        <v>0</v>
      </c>
      <c r="F665" s="17">
        <f>IF(F277="후원(일시22건 또는 정기8건)또는 자원봉사(8명)",10,IF(F277="후원(일시13건 또는 정기5건)또는 자원봉사(7명)",8,IF(F277="후원(일시7건 또는 정기3건)또는 자원봉사(4명)",6,IF(F277="후원(일시4건 또는 정기2건)또는 자원봉사(2명)",4,IF(F277="후원(일시1건 또는 정기1건)또는 자원봉사(1명)",2,0)))))</f>
        <v>0</v>
      </c>
      <c r="G665" s="17">
        <f>IF(G277="게시",5,0)</f>
        <v>0</v>
      </c>
      <c r="H665" s="17">
        <f>IF(H277&gt;=6,20,IF(H277=5,15,IF(H277=4,10,IF(H277=3,5,0))))</f>
        <v>0</v>
      </c>
      <c r="I665" s="17">
        <f>IF(I277&gt;=30,20,IF(I277&gt;=22,15,IF(I277&gt;=15,10,IF(I277&gt;=8,5,0))))</f>
        <v>0</v>
      </c>
      <c r="J665" s="17">
        <f>IF(J277&gt;=500,10,IF(J277&gt;=300,8,IF(J277&gt;=200,6,IF(J277&gt;=100,4,IF(J277&gt;=1,2,IF(J277=0,0))))))</f>
        <v>0</v>
      </c>
      <c r="K665" s="17">
        <f>IF(K277&gt;=40,15,IF(K277&gt;=25,12,IF(K277&gt;=15,9,IF(K277&gt;=8,6,0))))</f>
        <v>0</v>
      </c>
      <c r="L665" s="17">
        <f>IF(L277="설치",5,0)</f>
        <v>0</v>
      </c>
      <c r="M665" s="17">
        <f>IF(M277="가능",5,0)</f>
        <v>0</v>
      </c>
      <c r="N665" s="17">
        <f>IF(N277="사용",5,0)</f>
        <v>0</v>
      </c>
      <c r="O665" s="17">
        <f>IF(O277&gt;=550,10,IF(O277&gt;=400,8,IF(O277&gt;=300,6,IF(O277&gt;=200,4,IF(O277&gt;=50,2,0)))))</f>
        <v>0</v>
      </c>
      <c r="P665" s="17">
        <f>IF(P277&gt;=5000,10,IF(P277&gt;=3000,8,IF(P277&gt;=2000,6,IF(P277&gt;=1000,4,IF(P277&gt;=500,2,0)))))</f>
        <v>0</v>
      </c>
      <c r="Q665" s="17">
        <f>IF(Q277&gt;=1000,10,IF(Q277&gt;=800,8,IF(Q277&gt;=600,6,IF(Q277&gt;=400,4,IF(Q277&gt;=200,2,0)))))</f>
        <v>0</v>
      </c>
      <c r="R665" s="17">
        <f>IF(R277&gt;=5000,5,IF(R277&gt;=3000,4,IF(R277&gt;=2000,3,IF(R277&gt;=1000,2,IF(R277&gt;=500,1,0)))))</f>
        <v>0</v>
      </c>
      <c r="S665" s="17">
        <f>IF(S277&gt;=4000,5,IF(S277&gt;=2500,4,IF(S277&gt;=1000,3,IF(S277&gt;=500,2,IF(S277&gt;=300,1,0)))))</f>
        <v>0</v>
      </c>
      <c r="T665" s="17">
        <f>IF(T277&gt;=15,15,IF(T277&gt;=12,12,IF(T277&gt;=9,9,IF(T277&gt;=6,6,IF(T277&gt;=1,3,0)))))</f>
        <v>0</v>
      </c>
      <c r="U665" s="17">
        <f>IF(U277&gt;=50,15,IF(U277&gt;=20,10,IF(U277&gt;=1,5,0)))</f>
        <v>0</v>
      </c>
      <c r="V665" s="17">
        <f>IF(V277&gt;=3,15,IF(V277&gt;=2,10,IF(V277&gt;=1,5,0)))</f>
        <v>0</v>
      </c>
      <c r="W665" s="17">
        <f>IF(W277&gt;=25,10,IF(W277&gt;=20,8,IF(W277&gt;=16,6,IF(W277&gt;=11,4,IF(W277&gt;=6,2,IF(W277&gt;=1,1,0))))))</f>
        <v>0</v>
      </c>
      <c r="X665" s="17">
        <f>IF(X277="구성",15,0)</f>
        <v>0</v>
      </c>
      <c r="Y665" s="17">
        <f>IF(Y277&gt;=4,10,IF(Y277=3,8,IF(Y277=2,6,IF(Y277=1,4,0))))</f>
        <v>0</v>
      </c>
      <c r="Z665" s="35">
        <f>Z277</f>
        <v>0</v>
      </c>
      <c r="AA665" s="35">
        <f>AA277</f>
        <v>0</v>
      </c>
      <c r="AB665" s="35">
        <f>AB277</f>
        <v>0</v>
      </c>
      <c r="AC665" s="35">
        <f>AC277</f>
        <v>0</v>
      </c>
      <c r="AD665" s="35">
        <f>AD277</f>
        <v>0</v>
      </c>
      <c r="AE665" s="18">
        <f t="shared" si="9"/>
        <v>0</v>
      </c>
    </row>
    <row r="666" spans="1:31" x14ac:dyDescent="0.3">
      <c r="A666" s="217">
        <f>A278</f>
        <v>273</v>
      </c>
      <c r="B666" s="16">
        <f>B278</f>
        <v>0</v>
      </c>
      <c r="C666" s="198">
        <f>C278</f>
        <v>0</v>
      </c>
      <c r="D666" s="16">
        <f>D278</f>
        <v>0</v>
      </c>
      <c r="E666" s="16">
        <f t="shared" si="10"/>
        <v>0</v>
      </c>
      <c r="F666" s="17">
        <f>IF(F278="후원(일시22건 또는 정기8건)또는 자원봉사(8명)",10,IF(F278="후원(일시13건 또는 정기5건)또는 자원봉사(7명)",8,IF(F278="후원(일시7건 또는 정기3건)또는 자원봉사(4명)",6,IF(F278="후원(일시4건 또는 정기2건)또는 자원봉사(2명)",4,IF(F278="후원(일시1건 또는 정기1건)또는 자원봉사(1명)",2,0)))))</f>
        <v>0</v>
      </c>
      <c r="G666" s="17">
        <f>IF(G278="게시",5,0)</f>
        <v>0</v>
      </c>
      <c r="H666" s="17">
        <f>IF(H278&gt;=6,20,IF(H278=5,15,IF(H278=4,10,IF(H278=3,5,0))))</f>
        <v>0</v>
      </c>
      <c r="I666" s="17">
        <f>IF(I278&gt;=30,20,IF(I278&gt;=22,15,IF(I278&gt;=15,10,IF(I278&gt;=8,5,0))))</f>
        <v>0</v>
      </c>
      <c r="J666" s="17">
        <f>IF(J278&gt;=500,10,IF(J278&gt;=300,8,IF(J278&gt;=200,6,IF(J278&gt;=100,4,IF(J278&gt;=1,2,IF(J278=0,0))))))</f>
        <v>0</v>
      </c>
      <c r="K666" s="17">
        <f>IF(K278&gt;=40,15,IF(K278&gt;=25,12,IF(K278&gt;=15,9,IF(K278&gt;=8,6,0))))</f>
        <v>0</v>
      </c>
      <c r="L666" s="17">
        <f>IF(L278="설치",5,0)</f>
        <v>0</v>
      </c>
      <c r="M666" s="17">
        <f>IF(M278="가능",5,0)</f>
        <v>0</v>
      </c>
      <c r="N666" s="17">
        <f>IF(N278="사용",5,0)</f>
        <v>0</v>
      </c>
      <c r="O666" s="17">
        <f>IF(O278&gt;=550,10,IF(O278&gt;=400,8,IF(O278&gt;=300,6,IF(O278&gt;=200,4,IF(O278&gt;=50,2,0)))))</f>
        <v>0</v>
      </c>
      <c r="P666" s="17">
        <f>IF(P278&gt;=5000,10,IF(P278&gt;=3000,8,IF(P278&gt;=2000,6,IF(P278&gt;=1000,4,IF(P278&gt;=500,2,0)))))</f>
        <v>0</v>
      </c>
      <c r="Q666" s="17">
        <f>IF(Q278&gt;=1000,10,IF(Q278&gt;=800,8,IF(Q278&gt;=600,6,IF(Q278&gt;=400,4,IF(Q278&gt;=200,2,0)))))</f>
        <v>0</v>
      </c>
      <c r="R666" s="17">
        <f>IF(R278&gt;=5000,5,IF(R278&gt;=3000,4,IF(R278&gt;=2000,3,IF(R278&gt;=1000,2,IF(R278&gt;=500,1,0)))))</f>
        <v>0</v>
      </c>
      <c r="S666" s="17">
        <f>IF(S278&gt;=4000,5,IF(S278&gt;=2500,4,IF(S278&gt;=1000,3,IF(S278&gt;=500,2,IF(S278&gt;=300,1,0)))))</f>
        <v>0</v>
      </c>
      <c r="T666" s="17">
        <f>IF(T278&gt;=15,15,IF(T278&gt;=12,12,IF(T278&gt;=9,9,IF(T278&gt;=6,6,IF(T278&gt;=1,3,0)))))</f>
        <v>0</v>
      </c>
      <c r="U666" s="17">
        <f>IF(U278&gt;=50,15,IF(U278&gt;=20,10,IF(U278&gt;=1,5,0)))</f>
        <v>0</v>
      </c>
      <c r="V666" s="17">
        <f>IF(V278&gt;=3,15,IF(V278&gt;=2,10,IF(V278&gt;=1,5,0)))</f>
        <v>0</v>
      </c>
      <c r="W666" s="17">
        <f>IF(W278&gt;=25,10,IF(W278&gt;=20,8,IF(W278&gt;=16,6,IF(W278&gt;=11,4,IF(W278&gt;=6,2,IF(W278&gt;=1,1,0))))))</f>
        <v>0</v>
      </c>
      <c r="X666" s="17">
        <f>IF(X278="구성",15,0)</f>
        <v>0</v>
      </c>
      <c r="Y666" s="17">
        <f>IF(Y278&gt;=4,10,IF(Y278=3,8,IF(Y278=2,6,IF(Y278=1,4,0))))</f>
        <v>0</v>
      </c>
      <c r="Z666" s="35">
        <f>Z278</f>
        <v>0</v>
      </c>
      <c r="AA666" s="35">
        <f>AA278</f>
        <v>0</v>
      </c>
      <c r="AB666" s="35">
        <f>AB278</f>
        <v>0</v>
      </c>
      <c r="AC666" s="35">
        <f>AC278</f>
        <v>0</v>
      </c>
      <c r="AD666" s="35">
        <f>AD278</f>
        <v>0</v>
      </c>
      <c r="AE666" s="18">
        <f t="shared" ref="AE666:AE674" si="11">SUM(F666:AD666)</f>
        <v>0</v>
      </c>
    </row>
    <row r="667" spans="1:31" x14ac:dyDescent="0.3">
      <c r="A667" s="217">
        <f>A279</f>
        <v>274</v>
      </c>
      <c r="B667" s="16">
        <f>B279</f>
        <v>0</v>
      </c>
      <c r="C667" s="198">
        <f>C279</f>
        <v>0</v>
      </c>
      <c r="D667" s="16">
        <f>D279</f>
        <v>0</v>
      </c>
      <c r="E667" s="16">
        <f t="shared" si="10"/>
        <v>0</v>
      </c>
      <c r="F667" s="17">
        <f>IF(F279="후원(일시22건 또는 정기8건)또는 자원봉사(8명)",10,IF(F279="후원(일시13건 또는 정기5건)또는 자원봉사(7명)",8,IF(F279="후원(일시7건 또는 정기3건)또는 자원봉사(4명)",6,IF(F279="후원(일시4건 또는 정기2건)또는 자원봉사(2명)",4,IF(F279="후원(일시1건 또는 정기1건)또는 자원봉사(1명)",2,0)))))</f>
        <v>0</v>
      </c>
      <c r="G667" s="17">
        <f>IF(G279="게시",5,0)</f>
        <v>0</v>
      </c>
      <c r="H667" s="17">
        <f>IF(H279&gt;=6,20,IF(H279=5,15,IF(H279=4,10,IF(H279=3,5,0))))</f>
        <v>0</v>
      </c>
      <c r="I667" s="17">
        <f>IF(I279&gt;=30,20,IF(I279&gt;=22,15,IF(I279&gt;=15,10,IF(I279&gt;=8,5,0))))</f>
        <v>0</v>
      </c>
      <c r="J667" s="17">
        <f>IF(J279&gt;=500,10,IF(J279&gt;=300,8,IF(J279&gt;=200,6,IF(J279&gt;=100,4,IF(J279&gt;=1,2,IF(J279=0,0))))))</f>
        <v>0</v>
      </c>
      <c r="K667" s="17">
        <f>IF(K279&gt;=40,15,IF(K279&gt;=25,12,IF(K279&gt;=15,9,IF(K279&gt;=8,6,0))))</f>
        <v>0</v>
      </c>
      <c r="L667" s="17">
        <f>IF(L279="설치",5,0)</f>
        <v>0</v>
      </c>
      <c r="M667" s="17">
        <f>IF(M279="가능",5,0)</f>
        <v>0</v>
      </c>
      <c r="N667" s="17">
        <f>IF(N279="사용",5,0)</f>
        <v>0</v>
      </c>
      <c r="O667" s="17">
        <f>IF(O279&gt;=550,10,IF(O279&gt;=400,8,IF(O279&gt;=300,6,IF(O279&gt;=200,4,IF(O279&gt;=50,2,0)))))</f>
        <v>0</v>
      </c>
      <c r="P667" s="17">
        <f>IF(P279&gt;=5000,10,IF(P279&gt;=3000,8,IF(P279&gt;=2000,6,IF(P279&gt;=1000,4,IF(P279&gt;=500,2,0)))))</f>
        <v>0</v>
      </c>
      <c r="Q667" s="17">
        <f>IF(Q279&gt;=1000,10,IF(Q279&gt;=800,8,IF(Q279&gt;=600,6,IF(Q279&gt;=400,4,IF(Q279&gt;=200,2,0)))))</f>
        <v>0</v>
      </c>
      <c r="R667" s="17">
        <f>IF(R279&gt;=5000,5,IF(R279&gt;=3000,4,IF(R279&gt;=2000,3,IF(R279&gt;=1000,2,IF(R279&gt;=500,1,0)))))</f>
        <v>0</v>
      </c>
      <c r="S667" s="17">
        <f>IF(S279&gt;=4000,5,IF(S279&gt;=2500,4,IF(S279&gt;=1000,3,IF(S279&gt;=500,2,IF(S279&gt;=300,1,0)))))</f>
        <v>0</v>
      </c>
      <c r="T667" s="17">
        <f>IF(T279&gt;=15,15,IF(T279&gt;=12,12,IF(T279&gt;=9,9,IF(T279&gt;=6,6,IF(T279&gt;=1,3,0)))))</f>
        <v>0</v>
      </c>
      <c r="U667" s="17">
        <f>IF(U279&gt;=50,15,IF(U279&gt;=20,10,IF(U279&gt;=1,5,0)))</f>
        <v>0</v>
      </c>
      <c r="V667" s="17">
        <f>IF(V279&gt;=3,15,IF(V279&gt;=2,10,IF(V279&gt;=1,5,0)))</f>
        <v>0</v>
      </c>
      <c r="W667" s="17">
        <f>IF(W279&gt;=25,10,IF(W279&gt;=20,8,IF(W279&gt;=16,6,IF(W279&gt;=11,4,IF(W279&gt;=6,2,IF(W279&gt;=1,1,0))))))</f>
        <v>0</v>
      </c>
      <c r="X667" s="17">
        <f>IF(X279="구성",15,0)</f>
        <v>0</v>
      </c>
      <c r="Y667" s="17">
        <f>IF(Y279&gt;=4,10,IF(Y279=3,8,IF(Y279=2,6,IF(Y279=1,4,0))))</f>
        <v>0</v>
      </c>
      <c r="Z667" s="35">
        <f>Z279</f>
        <v>0</v>
      </c>
      <c r="AA667" s="35">
        <f>AA279</f>
        <v>0</v>
      </c>
      <c r="AB667" s="35">
        <f>AB279</f>
        <v>0</v>
      </c>
      <c r="AC667" s="35">
        <f>AC279</f>
        <v>0</v>
      </c>
      <c r="AD667" s="35">
        <f>AD279</f>
        <v>0</v>
      </c>
      <c r="AE667" s="18">
        <f t="shared" si="11"/>
        <v>0</v>
      </c>
    </row>
    <row r="668" spans="1:31" x14ac:dyDescent="0.3">
      <c r="A668" s="217">
        <f>A280</f>
        <v>275</v>
      </c>
      <c r="B668" s="16">
        <f>B280</f>
        <v>0</v>
      </c>
      <c r="C668" s="198">
        <f>C280</f>
        <v>0</v>
      </c>
      <c r="D668" s="16">
        <f>D280</f>
        <v>0</v>
      </c>
      <c r="E668" s="16">
        <f t="shared" si="10"/>
        <v>0</v>
      </c>
      <c r="F668" s="17">
        <f>IF(F280="후원(일시22건 또는 정기8건)또는 자원봉사(8명)",10,IF(F280="후원(일시13건 또는 정기5건)또는 자원봉사(7명)",8,IF(F280="후원(일시7건 또는 정기3건)또는 자원봉사(4명)",6,IF(F280="후원(일시4건 또는 정기2건)또는 자원봉사(2명)",4,IF(F280="후원(일시1건 또는 정기1건)또는 자원봉사(1명)",2,0)))))</f>
        <v>0</v>
      </c>
      <c r="G668" s="17">
        <f>IF(G280="게시",5,0)</f>
        <v>0</v>
      </c>
      <c r="H668" s="17">
        <f>IF(H280&gt;=6,20,IF(H280=5,15,IF(H280=4,10,IF(H280=3,5,0))))</f>
        <v>0</v>
      </c>
      <c r="I668" s="17">
        <f>IF(I280&gt;=30,20,IF(I280&gt;=22,15,IF(I280&gt;=15,10,IF(I280&gt;=8,5,0))))</f>
        <v>0</v>
      </c>
      <c r="J668" s="17">
        <f>IF(J280&gt;=500,10,IF(J280&gt;=300,8,IF(J280&gt;=200,6,IF(J280&gt;=100,4,IF(J280&gt;=1,2,IF(J280=0,0))))))</f>
        <v>0</v>
      </c>
      <c r="K668" s="17">
        <f>IF(K280&gt;=40,15,IF(K280&gt;=25,12,IF(K280&gt;=15,9,IF(K280&gt;=8,6,0))))</f>
        <v>0</v>
      </c>
      <c r="L668" s="17">
        <f>IF(L280="설치",5,0)</f>
        <v>0</v>
      </c>
      <c r="M668" s="17">
        <f>IF(M280="가능",5,0)</f>
        <v>0</v>
      </c>
      <c r="N668" s="17">
        <f>IF(N280="사용",5,0)</f>
        <v>0</v>
      </c>
      <c r="O668" s="17">
        <f>IF(O280&gt;=550,10,IF(O280&gt;=400,8,IF(O280&gt;=300,6,IF(O280&gt;=200,4,IF(O280&gt;=50,2,0)))))</f>
        <v>0</v>
      </c>
      <c r="P668" s="17">
        <f>IF(P280&gt;=5000,10,IF(P280&gt;=3000,8,IF(P280&gt;=2000,6,IF(P280&gt;=1000,4,IF(P280&gt;=500,2,0)))))</f>
        <v>0</v>
      </c>
      <c r="Q668" s="17">
        <f>IF(Q280&gt;=1000,10,IF(Q280&gt;=800,8,IF(Q280&gt;=600,6,IF(Q280&gt;=400,4,IF(Q280&gt;=200,2,0)))))</f>
        <v>0</v>
      </c>
      <c r="R668" s="17">
        <f>IF(R280&gt;=5000,5,IF(R280&gt;=3000,4,IF(R280&gt;=2000,3,IF(R280&gt;=1000,2,IF(R280&gt;=500,1,0)))))</f>
        <v>0</v>
      </c>
      <c r="S668" s="17">
        <f>IF(S280&gt;=4000,5,IF(S280&gt;=2500,4,IF(S280&gt;=1000,3,IF(S280&gt;=500,2,IF(S280&gt;=300,1,0)))))</f>
        <v>0</v>
      </c>
      <c r="T668" s="17">
        <f>IF(T280&gt;=15,15,IF(T280&gt;=12,12,IF(T280&gt;=9,9,IF(T280&gt;=6,6,IF(T280&gt;=1,3,0)))))</f>
        <v>0</v>
      </c>
      <c r="U668" s="17">
        <f>IF(U280&gt;=50,15,IF(U280&gt;=20,10,IF(U280&gt;=1,5,0)))</f>
        <v>0</v>
      </c>
      <c r="V668" s="17">
        <f>IF(V280&gt;=3,15,IF(V280&gt;=2,10,IF(V280&gt;=1,5,0)))</f>
        <v>0</v>
      </c>
      <c r="W668" s="17">
        <f>IF(W280&gt;=25,10,IF(W280&gt;=20,8,IF(W280&gt;=16,6,IF(W280&gt;=11,4,IF(W280&gt;=6,2,IF(W280&gt;=1,1,0))))))</f>
        <v>0</v>
      </c>
      <c r="X668" s="17">
        <f>IF(X280="구성",15,0)</f>
        <v>0</v>
      </c>
      <c r="Y668" s="17">
        <f>IF(Y280&gt;=4,10,IF(Y280=3,8,IF(Y280=2,6,IF(Y280=1,4,0))))</f>
        <v>0</v>
      </c>
      <c r="Z668" s="35">
        <f>Z280</f>
        <v>0</v>
      </c>
      <c r="AA668" s="35">
        <f>AA280</f>
        <v>0</v>
      </c>
      <c r="AB668" s="35">
        <f>AB280</f>
        <v>0</v>
      </c>
      <c r="AC668" s="35">
        <f>AC280</f>
        <v>0</v>
      </c>
      <c r="AD668" s="35">
        <f>AD280</f>
        <v>0</v>
      </c>
      <c r="AE668" s="18">
        <f t="shared" si="11"/>
        <v>0</v>
      </c>
    </row>
    <row r="669" spans="1:31" x14ac:dyDescent="0.3">
      <c r="A669" s="217">
        <f>A281</f>
        <v>276</v>
      </c>
      <c r="B669" s="16">
        <f>B281</f>
        <v>0</v>
      </c>
      <c r="C669" s="198">
        <f>C281</f>
        <v>0</v>
      </c>
      <c r="D669" s="16">
        <f>D281</f>
        <v>0</v>
      </c>
      <c r="E669" s="16">
        <f t="shared" si="10"/>
        <v>0</v>
      </c>
      <c r="F669" s="17">
        <f>IF(F281="후원(일시22건 또는 정기8건)또는 자원봉사(8명)",10,IF(F281="후원(일시13건 또는 정기5건)또는 자원봉사(7명)",8,IF(F281="후원(일시7건 또는 정기3건)또는 자원봉사(4명)",6,IF(F281="후원(일시4건 또는 정기2건)또는 자원봉사(2명)",4,IF(F281="후원(일시1건 또는 정기1건)또는 자원봉사(1명)",2,0)))))</f>
        <v>0</v>
      </c>
      <c r="G669" s="17">
        <f>IF(G281="게시",5,0)</f>
        <v>0</v>
      </c>
      <c r="H669" s="17">
        <f>IF(H281&gt;=6,20,IF(H281=5,15,IF(H281=4,10,IF(H281=3,5,0))))</f>
        <v>0</v>
      </c>
      <c r="I669" s="17">
        <f>IF(I281&gt;=30,20,IF(I281&gt;=22,15,IF(I281&gt;=15,10,IF(I281&gt;=8,5,0))))</f>
        <v>0</v>
      </c>
      <c r="J669" s="17">
        <f>IF(J281&gt;=500,10,IF(J281&gt;=300,8,IF(J281&gt;=200,6,IF(J281&gt;=100,4,IF(J281&gt;=1,2,IF(J281=0,0))))))</f>
        <v>0</v>
      </c>
      <c r="K669" s="17">
        <f>IF(K281&gt;=40,15,IF(K281&gt;=25,12,IF(K281&gt;=15,9,IF(K281&gt;=8,6,0))))</f>
        <v>0</v>
      </c>
      <c r="L669" s="17">
        <f>IF(L281="설치",5,0)</f>
        <v>0</v>
      </c>
      <c r="M669" s="17">
        <f>IF(M281="가능",5,0)</f>
        <v>0</v>
      </c>
      <c r="N669" s="17">
        <f>IF(N281="사용",5,0)</f>
        <v>0</v>
      </c>
      <c r="O669" s="17">
        <f>IF(O281&gt;=550,10,IF(O281&gt;=400,8,IF(O281&gt;=300,6,IF(O281&gt;=200,4,IF(O281&gt;=50,2,0)))))</f>
        <v>0</v>
      </c>
      <c r="P669" s="17">
        <f>IF(P281&gt;=5000,10,IF(P281&gt;=3000,8,IF(P281&gt;=2000,6,IF(P281&gt;=1000,4,IF(P281&gt;=500,2,0)))))</f>
        <v>0</v>
      </c>
      <c r="Q669" s="17">
        <f>IF(Q281&gt;=1000,10,IF(Q281&gt;=800,8,IF(Q281&gt;=600,6,IF(Q281&gt;=400,4,IF(Q281&gt;=200,2,0)))))</f>
        <v>0</v>
      </c>
      <c r="R669" s="17">
        <f>IF(R281&gt;=5000,5,IF(R281&gt;=3000,4,IF(R281&gt;=2000,3,IF(R281&gt;=1000,2,IF(R281&gt;=500,1,0)))))</f>
        <v>0</v>
      </c>
      <c r="S669" s="17">
        <f>IF(S281&gt;=4000,5,IF(S281&gt;=2500,4,IF(S281&gt;=1000,3,IF(S281&gt;=500,2,IF(S281&gt;=300,1,0)))))</f>
        <v>0</v>
      </c>
      <c r="T669" s="17">
        <f>IF(T281&gt;=15,15,IF(T281&gt;=12,12,IF(T281&gt;=9,9,IF(T281&gt;=6,6,IF(T281&gt;=1,3,0)))))</f>
        <v>0</v>
      </c>
      <c r="U669" s="17">
        <f>IF(U281&gt;=50,15,IF(U281&gt;=20,10,IF(U281&gt;=1,5,0)))</f>
        <v>0</v>
      </c>
      <c r="V669" s="17">
        <f>IF(V281&gt;=3,15,IF(V281&gt;=2,10,IF(V281&gt;=1,5,0)))</f>
        <v>0</v>
      </c>
      <c r="W669" s="17">
        <f>IF(W281&gt;=25,10,IF(W281&gt;=20,8,IF(W281&gt;=16,6,IF(W281&gt;=11,4,IF(W281&gt;=6,2,IF(W281&gt;=1,1,0))))))</f>
        <v>0</v>
      </c>
      <c r="X669" s="17">
        <f>IF(X281="구성",15,0)</f>
        <v>0</v>
      </c>
      <c r="Y669" s="17">
        <f>IF(Y281&gt;=4,10,IF(Y281=3,8,IF(Y281=2,6,IF(Y281=1,4,0))))</f>
        <v>0</v>
      </c>
      <c r="Z669" s="35">
        <f>Z281</f>
        <v>0</v>
      </c>
      <c r="AA669" s="35">
        <f>AA281</f>
        <v>0</v>
      </c>
      <c r="AB669" s="35">
        <f>AB281</f>
        <v>0</v>
      </c>
      <c r="AC669" s="35">
        <f>AC281</f>
        <v>0</v>
      </c>
      <c r="AD669" s="35">
        <f>AD281</f>
        <v>0</v>
      </c>
      <c r="AE669" s="18">
        <f t="shared" si="11"/>
        <v>0</v>
      </c>
    </row>
    <row r="670" spans="1:31" x14ac:dyDescent="0.3">
      <c r="A670" s="217">
        <f>A282</f>
        <v>277</v>
      </c>
      <c r="B670" s="16">
        <f>B282</f>
        <v>0</v>
      </c>
      <c r="C670" s="198">
        <f>C282</f>
        <v>0</v>
      </c>
      <c r="D670" s="16">
        <f>D282</f>
        <v>0</v>
      </c>
      <c r="E670" s="16">
        <f t="shared" si="10"/>
        <v>0</v>
      </c>
      <c r="F670" s="17">
        <f>IF(F282="후원(일시22건 또는 정기8건)또는 자원봉사(8명)",10,IF(F282="후원(일시13건 또는 정기5건)또는 자원봉사(7명)",8,IF(F282="후원(일시7건 또는 정기3건)또는 자원봉사(4명)",6,IF(F282="후원(일시4건 또는 정기2건)또는 자원봉사(2명)",4,IF(F282="후원(일시1건 또는 정기1건)또는 자원봉사(1명)",2,0)))))</f>
        <v>0</v>
      </c>
      <c r="G670" s="17">
        <f>IF(G282="게시",5,0)</f>
        <v>0</v>
      </c>
      <c r="H670" s="17">
        <f>IF(H282&gt;=6,20,IF(H282=5,15,IF(H282=4,10,IF(H282=3,5,0))))</f>
        <v>0</v>
      </c>
      <c r="I670" s="17">
        <f>IF(I282&gt;=30,20,IF(I282&gt;=22,15,IF(I282&gt;=15,10,IF(I282&gt;=8,5,0))))</f>
        <v>0</v>
      </c>
      <c r="J670" s="17">
        <f>IF(J282&gt;=500,10,IF(J282&gt;=300,8,IF(J282&gt;=200,6,IF(J282&gt;=100,4,IF(J282&gt;=1,2,IF(J282=0,0))))))</f>
        <v>0</v>
      </c>
      <c r="K670" s="17">
        <f>IF(K282&gt;=40,15,IF(K282&gt;=25,12,IF(K282&gt;=15,9,IF(K282&gt;=8,6,0))))</f>
        <v>0</v>
      </c>
      <c r="L670" s="17">
        <f>IF(L282="설치",5,0)</f>
        <v>0</v>
      </c>
      <c r="M670" s="17">
        <f>IF(M282="가능",5,0)</f>
        <v>0</v>
      </c>
      <c r="N670" s="17">
        <f>IF(N282="사용",5,0)</f>
        <v>0</v>
      </c>
      <c r="O670" s="17">
        <f>IF(O282&gt;=550,10,IF(O282&gt;=400,8,IF(O282&gt;=300,6,IF(O282&gt;=200,4,IF(O282&gt;=50,2,0)))))</f>
        <v>0</v>
      </c>
      <c r="P670" s="17">
        <f>IF(P282&gt;=5000,10,IF(P282&gt;=3000,8,IF(P282&gt;=2000,6,IF(P282&gt;=1000,4,IF(P282&gt;=500,2,0)))))</f>
        <v>0</v>
      </c>
      <c r="Q670" s="17">
        <f>IF(Q282&gt;=1000,10,IF(Q282&gt;=800,8,IF(Q282&gt;=600,6,IF(Q282&gt;=400,4,IF(Q282&gt;=200,2,0)))))</f>
        <v>0</v>
      </c>
      <c r="R670" s="17">
        <f>IF(R282&gt;=5000,5,IF(R282&gt;=3000,4,IF(R282&gt;=2000,3,IF(R282&gt;=1000,2,IF(R282&gt;=500,1,0)))))</f>
        <v>0</v>
      </c>
      <c r="S670" s="17">
        <f>IF(S282&gt;=4000,5,IF(S282&gt;=2500,4,IF(S282&gt;=1000,3,IF(S282&gt;=500,2,IF(S282&gt;=300,1,0)))))</f>
        <v>0</v>
      </c>
      <c r="T670" s="17">
        <f>IF(T282&gt;=15,15,IF(T282&gt;=12,12,IF(T282&gt;=9,9,IF(T282&gt;=6,6,IF(T282&gt;=1,3,0)))))</f>
        <v>0</v>
      </c>
      <c r="U670" s="17">
        <f>IF(U282&gt;=50,15,IF(U282&gt;=20,10,IF(U282&gt;=1,5,0)))</f>
        <v>0</v>
      </c>
      <c r="V670" s="17">
        <f>IF(V282&gt;=3,15,IF(V282&gt;=2,10,IF(V282&gt;=1,5,0)))</f>
        <v>0</v>
      </c>
      <c r="W670" s="17">
        <f>IF(W282&gt;=25,10,IF(W282&gt;=20,8,IF(W282&gt;=16,6,IF(W282&gt;=11,4,IF(W282&gt;=6,2,IF(W282&gt;=1,1,0))))))</f>
        <v>0</v>
      </c>
      <c r="X670" s="17">
        <f>IF(X282="구성",15,0)</f>
        <v>0</v>
      </c>
      <c r="Y670" s="17">
        <f>IF(Y282&gt;=4,10,IF(Y282=3,8,IF(Y282=2,6,IF(Y282=1,4,0))))</f>
        <v>0</v>
      </c>
      <c r="Z670" s="35">
        <f>Z282</f>
        <v>0</v>
      </c>
      <c r="AA670" s="35">
        <f>AA282</f>
        <v>0</v>
      </c>
      <c r="AB670" s="35">
        <f>AB282</f>
        <v>0</v>
      </c>
      <c r="AC670" s="35">
        <f>AC282</f>
        <v>0</v>
      </c>
      <c r="AD670" s="35">
        <f>AD282</f>
        <v>0</v>
      </c>
      <c r="AE670" s="18">
        <f t="shared" si="11"/>
        <v>0</v>
      </c>
    </row>
    <row r="671" spans="1:31" x14ac:dyDescent="0.3">
      <c r="A671" s="217">
        <f>A283</f>
        <v>278</v>
      </c>
      <c r="B671" s="16">
        <f>B283</f>
        <v>0</v>
      </c>
      <c r="C671" s="198">
        <f>C283</f>
        <v>0</v>
      </c>
      <c r="D671" s="16">
        <f>D283</f>
        <v>0</v>
      </c>
      <c r="E671" s="16">
        <f t="shared" si="10"/>
        <v>0</v>
      </c>
      <c r="F671" s="17">
        <f>IF(F283="후원(일시22건 또는 정기8건)또는 자원봉사(8명)",10,IF(F283="후원(일시13건 또는 정기5건)또는 자원봉사(7명)",8,IF(F283="후원(일시7건 또는 정기3건)또는 자원봉사(4명)",6,IF(F283="후원(일시4건 또는 정기2건)또는 자원봉사(2명)",4,IF(F283="후원(일시1건 또는 정기1건)또는 자원봉사(1명)",2,0)))))</f>
        <v>0</v>
      </c>
      <c r="G671" s="17">
        <f>IF(G283="게시",5,0)</f>
        <v>0</v>
      </c>
      <c r="H671" s="17">
        <f>IF(H283&gt;=6,20,IF(H283=5,15,IF(H283=4,10,IF(H283=3,5,0))))</f>
        <v>0</v>
      </c>
      <c r="I671" s="17">
        <f>IF(I283&gt;=30,20,IF(I283&gt;=22,15,IF(I283&gt;=15,10,IF(I283&gt;=8,5,0))))</f>
        <v>0</v>
      </c>
      <c r="J671" s="17">
        <f>IF(J283&gt;=500,10,IF(J283&gt;=300,8,IF(J283&gt;=200,6,IF(J283&gt;=100,4,IF(J283&gt;=1,2,IF(J283=0,0))))))</f>
        <v>0</v>
      </c>
      <c r="K671" s="17">
        <f>IF(K283&gt;=40,15,IF(K283&gt;=25,12,IF(K283&gt;=15,9,IF(K283&gt;=8,6,0))))</f>
        <v>0</v>
      </c>
      <c r="L671" s="17">
        <f>IF(L283="설치",5,0)</f>
        <v>0</v>
      </c>
      <c r="M671" s="17">
        <f>IF(M283="가능",5,0)</f>
        <v>0</v>
      </c>
      <c r="N671" s="17">
        <f>IF(N283="사용",5,0)</f>
        <v>0</v>
      </c>
      <c r="O671" s="17">
        <f>IF(O283&gt;=550,10,IF(O283&gt;=400,8,IF(O283&gt;=300,6,IF(O283&gt;=200,4,IF(O283&gt;=50,2,0)))))</f>
        <v>0</v>
      </c>
      <c r="P671" s="17">
        <f>IF(P283&gt;=5000,10,IF(P283&gt;=3000,8,IF(P283&gt;=2000,6,IF(P283&gt;=1000,4,IF(P283&gt;=500,2,0)))))</f>
        <v>0</v>
      </c>
      <c r="Q671" s="17">
        <f>IF(Q283&gt;=1000,10,IF(Q283&gt;=800,8,IF(Q283&gt;=600,6,IF(Q283&gt;=400,4,IF(Q283&gt;=200,2,0)))))</f>
        <v>0</v>
      </c>
      <c r="R671" s="17">
        <f>IF(R283&gt;=5000,5,IF(R283&gt;=3000,4,IF(R283&gt;=2000,3,IF(R283&gt;=1000,2,IF(R283&gt;=500,1,0)))))</f>
        <v>0</v>
      </c>
      <c r="S671" s="17">
        <f>IF(S283&gt;=4000,5,IF(S283&gt;=2500,4,IF(S283&gt;=1000,3,IF(S283&gt;=500,2,IF(S283&gt;=300,1,0)))))</f>
        <v>0</v>
      </c>
      <c r="T671" s="17">
        <f>IF(T283&gt;=15,15,IF(T283&gt;=12,12,IF(T283&gt;=9,9,IF(T283&gt;=6,6,IF(T283&gt;=1,3,0)))))</f>
        <v>0</v>
      </c>
      <c r="U671" s="17">
        <f>IF(U283&gt;=50,15,IF(U283&gt;=20,10,IF(U283&gt;=1,5,0)))</f>
        <v>0</v>
      </c>
      <c r="V671" s="17">
        <f>IF(V283&gt;=3,15,IF(V283&gt;=2,10,IF(V283&gt;=1,5,0)))</f>
        <v>0</v>
      </c>
      <c r="W671" s="17">
        <f>IF(W283&gt;=25,10,IF(W283&gt;=20,8,IF(W283&gt;=16,6,IF(W283&gt;=11,4,IF(W283&gt;=6,2,IF(W283&gt;=1,1,0))))))</f>
        <v>0</v>
      </c>
      <c r="X671" s="17">
        <f>IF(X283="구성",15,0)</f>
        <v>0</v>
      </c>
      <c r="Y671" s="17">
        <f>IF(Y283&gt;=4,10,IF(Y283=3,8,IF(Y283=2,6,IF(Y283=1,4,0))))</f>
        <v>0</v>
      </c>
      <c r="Z671" s="35">
        <f>Z283</f>
        <v>0</v>
      </c>
      <c r="AA671" s="35">
        <f>AA283</f>
        <v>0</v>
      </c>
      <c r="AB671" s="35">
        <f>AB283</f>
        <v>0</v>
      </c>
      <c r="AC671" s="35">
        <f>AC283</f>
        <v>0</v>
      </c>
      <c r="AD671" s="35">
        <f>AD283</f>
        <v>0</v>
      </c>
      <c r="AE671" s="18">
        <f t="shared" si="11"/>
        <v>0</v>
      </c>
    </row>
    <row r="672" spans="1:31" x14ac:dyDescent="0.3">
      <c r="A672" s="217">
        <f>A284</f>
        <v>279</v>
      </c>
      <c r="B672" s="16">
        <f>B284</f>
        <v>0</v>
      </c>
      <c r="C672" s="198">
        <f>C284</f>
        <v>0</v>
      </c>
      <c r="D672" s="16">
        <f>D284</f>
        <v>0</v>
      </c>
      <c r="E672" s="16">
        <f t="shared" si="10"/>
        <v>0</v>
      </c>
      <c r="F672" s="17">
        <f>IF(F284="후원(일시22건 또는 정기8건)또는 자원봉사(8명)",10,IF(F284="후원(일시13건 또는 정기5건)또는 자원봉사(7명)",8,IF(F284="후원(일시7건 또는 정기3건)또는 자원봉사(4명)",6,IF(F284="후원(일시4건 또는 정기2건)또는 자원봉사(2명)",4,IF(F284="후원(일시1건 또는 정기1건)또는 자원봉사(1명)",2,0)))))</f>
        <v>0</v>
      </c>
      <c r="G672" s="17">
        <f>IF(G284="게시",5,0)</f>
        <v>0</v>
      </c>
      <c r="H672" s="17">
        <f>IF(H284&gt;=6,20,IF(H284=5,15,IF(H284=4,10,IF(H284=3,5,0))))</f>
        <v>0</v>
      </c>
      <c r="I672" s="17">
        <f>IF(I284&gt;=30,20,IF(I284&gt;=22,15,IF(I284&gt;=15,10,IF(I284&gt;=8,5,0))))</f>
        <v>0</v>
      </c>
      <c r="J672" s="17">
        <f>IF(J284&gt;=500,10,IF(J284&gt;=300,8,IF(J284&gt;=200,6,IF(J284&gt;=100,4,IF(J284&gt;=1,2,IF(J284=0,0))))))</f>
        <v>0</v>
      </c>
      <c r="K672" s="17">
        <f>IF(K284&gt;=40,15,IF(K284&gt;=25,12,IF(K284&gt;=15,9,IF(K284&gt;=8,6,0))))</f>
        <v>0</v>
      </c>
      <c r="L672" s="17">
        <f>IF(L284="설치",5,0)</f>
        <v>0</v>
      </c>
      <c r="M672" s="17">
        <f>IF(M284="가능",5,0)</f>
        <v>0</v>
      </c>
      <c r="N672" s="17">
        <f>IF(N284="사용",5,0)</f>
        <v>0</v>
      </c>
      <c r="O672" s="17">
        <f>IF(O284&gt;=550,10,IF(O284&gt;=400,8,IF(O284&gt;=300,6,IF(O284&gt;=200,4,IF(O284&gt;=50,2,0)))))</f>
        <v>0</v>
      </c>
      <c r="P672" s="17">
        <f>IF(P284&gt;=5000,10,IF(P284&gt;=3000,8,IF(P284&gt;=2000,6,IF(P284&gt;=1000,4,IF(P284&gt;=500,2,0)))))</f>
        <v>0</v>
      </c>
      <c r="Q672" s="17">
        <f>IF(Q284&gt;=1000,10,IF(Q284&gt;=800,8,IF(Q284&gt;=600,6,IF(Q284&gt;=400,4,IF(Q284&gt;=200,2,0)))))</f>
        <v>0</v>
      </c>
      <c r="R672" s="17">
        <f>IF(R284&gt;=5000,5,IF(R284&gt;=3000,4,IF(R284&gt;=2000,3,IF(R284&gt;=1000,2,IF(R284&gt;=500,1,0)))))</f>
        <v>0</v>
      </c>
      <c r="S672" s="17">
        <f>IF(S284&gt;=4000,5,IF(S284&gt;=2500,4,IF(S284&gt;=1000,3,IF(S284&gt;=500,2,IF(S284&gt;=300,1,0)))))</f>
        <v>0</v>
      </c>
      <c r="T672" s="17">
        <f>IF(T284&gt;=15,15,IF(T284&gt;=12,12,IF(T284&gt;=9,9,IF(T284&gt;=6,6,IF(T284&gt;=1,3,0)))))</f>
        <v>0</v>
      </c>
      <c r="U672" s="17">
        <f>IF(U284&gt;=50,15,IF(U284&gt;=20,10,IF(U284&gt;=1,5,0)))</f>
        <v>0</v>
      </c>
      <c r="V672" s="17">
        <f>IF(V284&gt;=3,15,IF(V284&gt;=2,10,IF(V284&gt;=1,5,0)))</f>
        <v>0</v>
      </c>
      <c r="W672" s="17">
        <f>IF(W284&gt;=25,10,IF(W284&gt;=20,8,IF(W284&gt;=16,6,IF(W284&gt;=11,4,IF(W284&gt;=6,2,IF(W284&gt;=1,1,0))))))</f>
        <v>0</v>
      </c>
      <c r="X672" s="17">
        <f>IF(X284="구성",15,0)</f>
        <v>0</v>
      </c>
      <c r="Y672" s="17">
        <f>IF(Y284&gt;=4,10,IF(Y284=3,8,IF(Y284=2,6,IF(Y284=1,4,0))))</f>
        <v>0</v>
      </c>
      <c r="Z672" s="35">
        <f>Z284</f>
        <v>0</v>
      </c>
      <c r="AA672" s="35">
        <f>AA284</f>
        <v>0</v>
      </c>
      <c r="AB672" s="35">
        <f>AB284</f>
        <v>0</v>
      </c>
      <c r="AC672" s="35">
        <f>AC284</f>
        <v>0</v>
      </c>
      <c r="AD672" s="35">
        <f>AD284</f>
        <v>0</v>
      </c>
      <c r="AE672" s="18">
        <f t="shared" si="11"/>
        <v>0</v>
      </c>
    </row>
    <row r="673" spans="1:31" x14ac:dyDescent="0.3">
      <c r="A673" s="217">
        <f>A285</f>
        <v>280</v>
      </c>
      <c r="B673" s="16">
        <f>B285</f>
        <v>0</v>
      </c>
      <c r="C673" s="198">
        <f>C285</f>
        <v>0</v>
      </c>
      <c r="D673" s="16">
        <f>D285</f>
        <v>0</v>
      </c>
      <c r="E673" s="16">
        <f t="shared" si="10"/>
        <v>0</v>
      </c>
      <c r="F673" s="17">
        <f>IF(F285="후원(일시22건 또는 정기8건)또는 자원봉사(8명)",10,IF(F285="후원(일시13건 또는 정기5건)또는 자원봉사(7명)",8,IF(F285="후원(일시7건 또는 정기3건)또는 자원봉사(4명)",6,IF(F285="후원(일시4건 또는 정기2건)또는 자원봉사(2명)",4,IF(F285="후원(일시1건 또는 정기1건)또는 자원봉사(1명)",2,0)))))</f>
        <v>0</v>
      </c>
      <c r="G673" s="17">
        <f>IF(G285="게시",5,0)</f>
        <v>0</v>
      </c>
      <c r="H673" s="17">
        <f>IF(H285&gt;=6,20,IF(H285=5,15,IF(H285=4,10,IF(H285=3,5,0))))</f>
        <v>0</v>
      </c>
      <c r="I673" s="17">
        <f>IF(I285&gt;=30,20,IF(I285&gt;=22,15,IF(I285&gt;=15,10,IF(I285&gt;=8,5,0))))</f>
        <v>0</v>
      </c>
      <c r="J673" s="17">
        <f>IF(J285&gt;=500,10,IF(J285&gt;=300,8,IF(J285&gt;=200,6,IF(J285&gt;=100,4,IF(J285&gt;=1,2,IF(J285=0,0))))))</f>
        <v>0</v>
      </c>
      <c r="K673" s="17">
        <f>IF(K285&gt;=40,15,IF(K285&gt;=25,12,IF(K285&gt;=15,9,IF(K285&gt;=8,6,0))))</f>
        <v>0</v>
      </c>
      <c r="L673" s="17">
        <f>IF(L285="설치",5,0)</f>
        <v>0</v>
      </c>
      <c r="M673" s="17">
        <f>IF(M285="가능",5,0)</f>
        <v>0</v>
      </c>
      <c r="N673" s="17">
        <f>IF(N285="사용",5,0)</f>
        <v>0</v>
      </c>
      <c r="O673" s="17">
        <f>IF(O285&gt;=550,10,IF(O285&gt;=400,8,IF(O285&gt;=300,6,IF(O285&gt;=200,4,IF(O285&gt;=50,2,0)))))</f>
        <v>0</v>
      </c>
      <c r="P673" s="17">
        <f>IF(P285&gt;=5000,10,IF(P285&gt;=3000,8,IF(P285&gt;=2000,6,IF(P285&gt;=1000,4,IF(P285&gt;=500,2,0)))))</f>
        <v>0</v>
      </c>
      <c r="Q673" s="17">
        <f>IF(Q285&gt;=1000,10,IF(Q285&gt;=800,8,IF(Q285&gt;=600,6,IF(Q285&gt;=400,4,IF(Q285&gt;=200,2,0)))))</f>
        <v>0</v>
      </c>
      <c r="R673" s="17">
        <f>IF(R285&gt;=5000,5,IF(R285&gt;=3000,4,IF(R285&gt;=2000,3,IF(R285&gt;=1000,2,IF(R285&gt;=500,1,0)))))</f>
        <v>0</v>
      </c>
      <c r="S673" s="17">
        <f>IF(S285&gt;=4000,5,IF(S285&gt;=2500,4,IF(S285&gt;=1000,3,IF(S285&gt;=500,2,IF(S285&gt;=300,1,0)))))</f>
        <v>0</v>
      </c>
      <c r="T673" s="17">
        <f>IF(T285&gt;=15,15,IF(T285&gt;=12,12,IF(T285&gt;=9,9,IF(T285&gt;=6,6,IF(T285&gt;=1,3,0)))))</f>
        <v>0</v>
      </c>
      <c r="U673" s="17">
        <f>IF(U285&gt;=50,15,IF(U285&gt;=20,10,IF(U285&gt;=1,5,0)))</f>
        <v>0</v>
      </c>
      <c r="V673" s="17">
        <f>IF(V285&gt;=3,15,IF(V285&gt;=2,10,IF(V285&gt;=1,5,0)))</f>
        <v>0</v>
      </c>
      <c r="W673" s="17">
        <f>IF(W285&gt;=25,10,IF(W285&gt;=20,8,IF(W285&gt;=16,6,IF(W285&gt;=11,4,IF(W285&gt;=6,2,IF(W285&gt;=1,1,0))))))</f>
        <v>0</v>
      </c>
      <c r="X673" s="17">
        <f>IF(X285="구성",15,0)</f>
        <v>0</v>
      </c>
      <c r="Y673" s="17">
        <f>IF(Y285&gt;=4,10,IF(Y285=3,8,IF(Y285=2,6,IF(Y285=1,4,0))))</f>
        <v>0</v>
      </c>
      <c r="Z673" s="35">
        <f>Z285</f>
        <v>0</v>
      </c>
      <c r="AA673" s="35">
        <f>AA285</f>
        <v>0</v>
      </c>
      <c r="AB673" s="35">
        <f>AB285</f>
        <v>0</v>
      </c>
      <c r="AC673" s="35">
        <f>AC285</f>
        <v>0</v>
      </c>
      <c r="AD673" s="35">
        <f>AD285</f>
        <v>0</v>
      </c>
      <c r="AE673" s="18">
        <f t="shared" si="11"/>
        <v>0</v>
      </c>
    </row>
    <row r="674" spans="1:31" x14ac:dyDescent="0.3">
      <c r="A674" s="217">
        <f>A286</f>
        <v>281</v>
      </c>
      <c r="B674" s="16">
        <f>B286</f>
        <v>0</v>
      </c>
      <c r="C674" s="198">
        <f>C286</f>
        <v>0</v>
      </c>
      <c r="D674" s="16">
        <f>D286</f>
        <v>0</v>
      </c>
      <c r="E674" s="16">
        <f t="shared" si="10"/>
        <v>0</v>
      </c>
      <c r="F674" s="17">
        <f>IF(F286="후원(일시22건 또는 정기8건)또는 자원봉사(8명)",10,IF(F286="후원(일시13건 또는 정기5건)또는 자원봉사(7명)",8,IF(F286="후원(일시7건 또는 정기3건)또는 자원봉사(4명)",6,IF(F286="후원(일시4건 또는 정기2건)또는 자원봉사(2명)",4,IF(F286="후원(일시1건 또는 정기1건)또는 자원봉사(1명)",2,0)))))</f>
        <v>0</v>
      </c>
      <c r="G674" s="17">
        <f>IF(G286="게시",5,0)</f>
        <v>0</v>
      </c>
      <c r="H674" s="17">
        <f>IF(H286&gt;=6,20,IF(H286=5,15,IF(H286=4,10,IF(H286=3,5,0))))</f>
        <v>0</v>
      </c>
      <c r="I674" s="17">
        <f>IF(I286&gt;=30,20,IF(I286&gt;=22,15,IF(I286&gt;=15,10,IF(I286&gt;=8,5,0))))</f>
        <v>0</v>
      </c>
      <c r="J674" s="17">
        <f>IF(J286&gt;=500,10,IF(J286&gt;=300,8,IF(J286&gt;=200,6,IF(J286&gt;=100,4,IF(J286&gt;=1,2,IF(J286=0,0))))))</f>
        <v>0</v>
      </c>
      <c r="K674" s="17">
        <f>IF(K286&gt;=40,15,IF(K286&gt;=25,12,IF(K286&gt;=15,9,IF(K286&gt;=8,6,0))))</f>
        <v>0</v>
      </c>
      <c r="L674" s="17">
        <f>IF(L286="설치",5,0)</f>
        <v>0</v>
      </c>
      <c r="M674" s="17">
        <f>IF(M286="가능",5,0)</f>
        <v>0</v>
      </c>
      <c r="N674" s="17">
        <f>IF(N286="사용",5,0)</f>
        <v>0</v>
      </c>
      <c r="O674" s="17">
        <f>IF(O286&gt;=550,10,IF(O286&gt;=400,8,IF(O286&gt;=300,6,IF(O286&gt;=200,4,IF(O286&gt;=50,2,0)))))</f>
        <v>0</v>
      </c>
      <c r="P674" s="17">
        <f>IF(P286&gt;=5000,10,IF(P286&gt;=3000,8,IF(P286&gt;=2000,6,IF(P286&gt;=1000,4,IF(P286&gt;=500,2,0)))))</f>
        <v>0</v>
      </c>
      <c r="Q674" s="17">
        <f>IF(Q286&gt;=1000,10,IF(Q286&gt;=800,8,IF(Q286&gt;=600,6,IF(Q286&gt;=400,4,IF(Q286&gt;=200,2,0)))))</f>
        <v>0</v>
      </c>
      <c r="R674" s="17">
        <f>IF(R286&gt;=5000,5,IF(R286&gt;=3000,4,IF(R286&gt;=2000,3,IF(R286&gt;=1000,2,IF(R286&gt;=500,1,0)))))</f>
        <v>0</v>
      </c>
      <c r="S674" s="17">
        <f>IF(S286&gt;=4000,5,IF(S286&gt;=2500,4,IF(S286&gt;=1000,3,IF(S286&gt;=500,2,IF(S286&gt;=300,1,0)))))</f>
        <v>0</v>
      </c>
      <c r="T674" s="17">
        <f>IF(T286&gt;=15,15,IF(T286&gt;=12,12,IF(T286&gt;=9,9,IF(T286&gt;=6,6,IF(T286&gt;=1,3,0)))))</f>
        <v>0</v>
      </c>
      <c r="U674" s="17">
        <f>IF(U286&gt;=50,15,IF(U286&gt;=20,10,IF(U286&gt;=1,5,0)))</f>
        <v>0</v>
      </c>
      <c r="V674" s="17">
        <f>IF(V286&gt;=3,15,IF(V286&gt;=2,10,IF(V286&gt;=1,5,0)))</f>
        <v>0</v>
      </c>
      <c r="W674" s="17">
        <f>IF(W286&gt;=25,10,IF(W286&gt;=20,8,IF(W286&gt;=16,6,IF(W286&gt;=11,4,IF(W286&gt;=6,2,IF(W286&gt;=1,1,0))))))</f>
        <v>0</v>
      </c>
      <c r="X674" s="17">
        <f>IF(X286="구성",15,0)</f>
        <v>0</v>
      </c>
      <c r="Y674" s="17">
        <f>IF(Y286&gt;=4,10,IF(Y286=3,8,IF(Y286=2,6,IF(Y286=1,4,0))))</f>
        <v>0</v>
      </c>
      <c r="Z674" s="35">
        <f>Z286</f>
        <v>0</v>
      </c>
      <c r="AA674" s="35">
        <f>AA286</f>
        <v>0</v>
      </c>
      <c r="AB674" s="35">
        <f>AB286</f>
        <v>0</v>
      </c>
      <c r="AC674" s="35">
        <f>AC286</f>
        <v>0</v>
      </c>
      <c r="AD674" s="35">
        <f>AD286</f>
        <v>0</v>
      </c>
      <c r="AE674" s="18">
        <f t="shared" si="11"/>
        <v>0</v>
      </c>
    </row>
    <row r="675" spans="1:31" x14ac:dyDescent="0.3">
      <c r="A675" s="217">
        <f>A287</f>
        <v>282</v>
      </c>
      <c r="B675" s="16">
        <f>B287</f>
        <v>0</v>
      </c>
      <c r="C675" s="198">
        <f>C287</f>
        <v>0</v>
      </c>
      <c r="D675" s="16">
        <f>D287</f>
        <v>0</v>
      </c>
      <c r="E675" s="16">
        <f t="shared" si="10"/>
        <v>0</v>
      </c>
      <c r="F675" s="17">
        <f>IF(F287="후원(일시22건 또는 정기8건)또는 자원봉사(8명)",10,IF(F287="후원(일시13건 또는 정기5건)또는 자원봉사(7명)",8,IF(F287="후원(일시7건 또는 정기3건)또는 자원봉사(4명)",6,IF(F287="후원(일시4건 또는 정기2건)또는 자원봉사(2명)",4,IF(F287="후원(일시1건 또는 정기1건)또는 자원봉사(1명)",2,0)))))</f>
        <v>0</v>
      </c>
      <c r="G675" s="17">
        <f>IF(G287="게시",5,0)</f>
        <v>0</v>
      </c>
      <c r="H675" s="17">
        <f>IF(H287&gt;=6,20,IF(H287=5,15,IF(H287=4,10,IF(H287=3,5,0))))</f>
        <v>0</v>
      </c>
      <c r="I675" s="17">
        <f>IF(I287&gt;=30,20,IF(I287&gt;=22,15,IF(I287&gt;=15,10,IF(I287&gt;=8,5,0))))</f>
        <v>0</v>
      </c>
      <c r="J675" s="17">
        <f>IF(J287&gt;=500,10,IF(J287&gt;=300,8,IF(J287&gt;=200,6,IF(J287&gt;=100,4,IF(J287&gt;=1,2,IF(J287=0,0))))))</f>
        <v>0</v>
      </c>
      <c r="K675" s="17">
        <f>IF(K287&gt;=40,15,IF(K287&gt;=25,12,IF(K287&gt;=15,9,IF(K287&gt;=8,6,0))))</f>
        <v>0</v>
      </c>
      <c r="L675" s="17">
        <f>IF(L287="설치",5,0)</f>
        <v>0</v>
      </c>
      <c r="M675" s="17">
        <f>IF(M287="가능",5,0)</f>
        <v>0</v>
      </c>
      <c r="N675" s="17">
        <f>IF(N287="사용",5,0)</f>
        <v>0</v>
      </c>
      <c r="O675" s="17">
        <f>IF(O287&gt;=550,10,IF(O287&gt;=400,8,IF(O287&gt;=300,6,IF(O287&gt;=200,4,IF(O287&gt;=50,2,0)))))</f>
        <v>0</v>
      </c>
      <c r="P675" s="17">
        <f>IF(P287&gt;=5000,10,IF(P287&gt;=3000,8,IF(P287&gt;=2000,6,IF(P287&gt;=1000,4,IF(P287&gt;=500,2,0)))))</f>
        <v>0</v>
      </c>
      <c r="Q675" s="17">
        <f>IF(Q287&gt;=1000,10,IF(Q287&gt;=800,8,IF(Q287&gt;=600,6,IF(Q287&gt;=400,4,IF(Q287&gt;=200,2,0)))))</f>
        <v>0</v>
      </c>
      <c r="R675" s="17">
        <f>IF(R287&gt;=5000,5,IF(R287&gt;=3000,4,IF(R287&gt;=2000,3,IF(R287&gt;=1000,2,IF(R287&gt;=500,1,0)))))</f>
        <v>0</v>
      </c>
      <c r="S675" s="17">
        <f>IF(S287&gt;=4000,5,IF(S287&gt;=2500,4,IF(S287&gt;=1000,3,IF(S287&gt;=500,2,IF(S287&gt;=300,1,0)))))</f>
        <v>0</v>
      </c>
      <c r="T675" s="17">
        <f>IF(T287&gt;=15,15,IF(T287&gt;=12,12,IF(T287&gt;=9,9,IF(T287&gt;=6,6,IF(T287&gt;=1,3,0)))))</f>
        <v>0</v>
      </c>
      <c r="U675" s="17">
        <f>IF(U287&gt;=50,15,IF(U287&gt;=20,10,IF(U287&gt;=1,5,0)))</f>
        <v>0</v>
      </c>
      <c r="V675" s="17">
        <f>IF(V287&gt;=3,15,IF(V287&gt;=2,10,IF(V287&gt;=1,5,0)))</f>
        <v>0</v>
      </c>
      <c r="W675" s="17">
        <f>IF(W287&gt;=25,10,IF(W287&gt;=20,8,IF(W287&gt;=16,6,IF(W287&gt;=11,4,IF(W287&gt;=6,2,IF(W287&gt;=1,1,0))))))</f>
        <v>0</v>
      </c>
      <c r="X675" s="17">
        <f>IF(X287="구성",15,0)</f>
        <v>0</v>
      </c>
      <c r="Y675" s="17">
        <f>IF(Y287&gt;=4,10,IF(Y287=3,8,IF(Y287=2,6,IF(Y287=1,4,0))))</f>
        <v>0</v>
      </c>
      <c r="Z675" s="35">
        <f>Z287</f>
        <v>0</v>
      </c>
      <c r="AA675" s="35">
        <f>AA287</f>
        <v>0</v>
      </c>
      <c r="AB675" s="35">
        <f>AB287</f>
        <v>0</v>
      </c>
      <c r="AC675" s="35">
        <f>AC287</f>
        <v>0</v>
      </c>
      <c r="AD675" s="35">
        <f>AD287</f>
        <v>0</v>
      </c>
      <c r="AE675" s="18">
        <f t="shared" si="6"/>
        <v>0</v>
      </c>
    </row>
    <row r="676" spans="1:31" x14ac:dyDescent="0.3">
      <c r="A676" s="217">
        <f>A288</f>
        <v>283</v>
      </c>
      <c r="B676" s="16">
        <f>B288</f>
        <v>0</v>
      </c>
      <c r="C676" s="198">
        <f>C288</f>
        <v>0</v>
      </c>
      <c r="D676" s="16">
        <f>D288</f>
        <v>0</v>
      </c>
      <c r="E676" s="16">
        <f t="shared" si="10"/>
        <v>0</v>
      </c>
      <c r="F676" s="17">
        <f>IF(F288="후원(일시22건 또는 정기8건)또는 자원봉사(8명)",10,IF(F288="후원(일시13건 또는 정기5건)또는 자원봉사(7명)",8,IF(F288="후원(일시7건 또는 정기3건)또는 자원봉사(4명)",6,IF(F288="후원(일시4건 또는 정기2건)또는 자원봉사(2명)",4,IF(F288="후원(일시1건 또는 정기1건)또는 자원봉사(1명)",2,0)))))</f>
        <v>0</v>
      </c>
      <c r="G676" s="17">
        <f>IF(G288="게시",5,0)</f>
        <v>0</v>
      </c>
      <c r="H676" s="17">
        <f>IF(H288&gt;=6,20,IF(H288=5,15,IF(H288=4,10,IF(H288=3,5,0))))</f>
        <v>0</v>
      </c>
      <c r="I676" s="17">
        <f>IF(I288&gt;=30,20,IF(I288&gt;=22,15,IF(I288&gt;=15,10,IF(I288&gt;=8,5,0))))</f>
        <v>0</v>
      </c>
      <c r="J676" s="17">
        <f>IF(J288&gt;=500,10,IF(J288&gt;=300,8,IF(J288&gt;=200,6,IF(J288&gt;=100,4,IF(J288&gt;=1,2,IF(J288=0,0))))))</f>
        <v>0</v>
      </c>
      <c r="K676" s="17">
        <f>IF(K288&gt;=40,15,IF(K288&gt;=25,12,IF(K288&gt;=15,9,IF(K288&gt;=8,6,0))))</f>
        <v>0</v>
      </c>
      <c r="L676" s="17">
        <f>IF(L288="설치",5,0)</f>
        <v>0</v>
      </c>
      <c r="M676" s="17">
        <f>IF(M288="가능",5,0)</f>
        <v>0</v>
      </c>
      <c r="N676" s="17">
        <f>IF(N288="사용",5,0)</f>
        <v>0</v>
      </c>
      <c r="O676" s="17">
        <f>IF(O288&gt;=550,10,IF(O288&gt;=400,8,IF(O288&gt;=300,6,IF(O288&gt;=200,4,IF(O288&gt;=50,2,0)))))</f>
        <v>0</v>
      </c>
      <c r="P676" s="17">
        <f>IF(P288&gt;=5000,10,IF(P288&gt;=3000,8,IF(P288&gt;=2000,6,IF(P288&gt;=1000,4,IF(P288&gt;=500,2,0)))))</f>
        <v>0</v>
      </c>
      <c r="Q676" s="17">
        <f>IF(Q288&gt;=1000,10,IF(Q288&gt;=800,8,IF(Q288&gt;=600,6,IF(Q288&gt;=400,4,IF(Q288&gt;=200,2,0)))))</f>
        <v>0</v>
      </c>
      <c r="R676" s="17">
        <f>IF(R288&gt;=5000,5,IF(R288&gt;=3000,4,IF(R288&gt;=2000,3,IF(R288&gt;=1000,2,IF(R288&gt;=500,1,0)))))</f>
        <v>0</v>
      </c>
      <c r="S676" s="17">
        <f>IF(S288&gt;=4000,5,IF(S288&gt;=2500,4,IF(S288&gt;=1000,3,IF(S288&gt;=500,2,IF(S288&gt;=300,1,0)))))</f>
        <v>0</v>
      </c>
      <c r="T676" s="17">
        <f>IF(T288&gt;=15,15,IF(T288&gt;=12,12,IF(T288&gt;=9,9,IF(T288&gt;=6,6,IF(T288&gt;=1,3,0)))))</f>
        <v>0</v>
      </c>
      <c r="U676" s="17">
        <f>IF(U288&gt;=50,15,IF(U288&gt;=20,10,IF(U288&gt;=1,5,0)))</f>
        <v>0</v>
      </c>
      <c r="V676" s="17">
        <f>IF(V288&gt;=3,15,IF(V288&gt;=2,10,IF(V288&gt;=1,5,0)))</f>
        <v>0</v>
      </c>
      <c r="W676" s="17">
        <f>IF(W288&gt;=25,10,IF(W288&gt;=20,8,IF(W288&gt;=16,6,IF(W288&gt;=11,4,IF(W288&gt;=6,2,IF(W288&gt;=1,1,0))))))</f>
        <v>0</v>
      </c>
      <c r="X676" s="17">
        <f>IF(X288="구성",15,0)</f>
        <v>0</v>
      </c>
      <c r="Y676" s="17">
        <f>IF(Y288&gt;=4,10,IF(Y288=3,8,IF(Y288=2,6,IF(Y288=1,4,0))))</f>
        <v>0</v>
      </c>
      <c r="Z676" s="35">
        <f>Z288</f>
        <v>0</v>
      </c>
      <c r="AA676" s="35">
        <f>AA288</f>
        <v>0</v>
      </c>
      <c r="AB676" s="35">
        <f>AB288</f>
        <v>0</v>
      </c>
      <c r="AC676" s="35">
        <f>AC288</f>
        <v>0</v>
      </c>
      <c r="AD676" s="35">
        <f>AD288</f>
        <v>0</v>
      </c>
      <c r="AE676" s="18">
        <f t="shared" si="6"/>
        <v>0</v>
      </c>
    </row>
    <row r="677" spans="1:31" x14ac:dyDescent="0.3">
      <c r="A677" s="217">
        <f>A289</f>
        <v>284</v>
      </c>
      <c r="B677" s="16">
        <f>B289</f>
        <v>0</v>
      </c>
      <c r="C677" s="198">
        <f>C289</f>
        <v>0</v>
      </c>
      <c r="D677" s="16">
        <f>D289</f>
        <v>0</v>
      </c>
      <c r="E677" s="16">
        <f t="shared" si="10"/>
        <v>0</v>
      </c>
      <c r="F677" s="17">
        <f>IF(F289="후원(일시22건 또는 정기8건)또는 자원봉사(8명)",10,IF(F289="후원(일시13건 또는 정기5건)또는 자원봉사(7명)",8,IF(F289="후원(일시7건 또는 정기3건)또는 자원봉사(4명)",6,IF(F289="후원(일시4건 또는 정기2건)또는 자원봉사(2명)",4,IF(F289="후원(일시1건 또는 정기1건)또는 자원봉사(1명)",2,0)))))</f>
        <v>0</v>
      </c>
      <c r="G677" s="17">
        <f>IF(G289="게시",5,0)</f>
        <v>0</v>
      </c>
      <c r="H677" s="17">
        <f>IF(H289&gt;=6,20,IF(H289=5,15,IF(H289=4,10,IF(H289=3,5,0))))</f>
        <v>0</v>
      </c>
      <c r="I677" s="17">
        <f>IF(I289&gt;=30,20,IF(I289&gt;=22,15,IF(I289&gt;=15,10,IF(I289&gt;=8,5,0))))</f>
        <v>0</v>
      </c>
      <c r="J677" s="17">
        <f>IF(J289&gt;=500,10,IF(J289&gt;=300,8,IF(J289&gt;=200,6,IF(J289&gt;=100,4,IF(J289&gt;=1,2,IF(J289=0,0))))))</f>
        <v>0</v>
      </c>
      <c r="K677" s="17">
        <f>IF(K289&gt;=40,15,IF(K289&gt;=25,12,IF(K289&gt;=15,9,IF(K289&gt;=8,6,0))))</f>
        <v>0</v>
      </c>
      <c r="L677" s="17">
        <f>IF(L289="설치",5,0)</f>
        <v>0</v>
      </c>
      <c r="M677" s="17">
        <f>IF(M289="가능",5,0)</f>
        <v>0</v>
      </c>
      <c r="N677" s="17">
        <f>IF(N289="사용",5,0)</f>
        <v>0</v>
      </c>
      <c r="O677" s="17">
        <f>IF(O289&gt;=550,10,IF(O289&gt;=400,8,IF(O289&gt;=300,6,IF(O289&gt;=200,4,IF(O289&gt;=50,2,0)))))</f>
        <v>0</v>
      </c>
      <c r="P677" s="17">
        <f>IF(P289&gt;=5000,10,IF(P289&gt;=3000,8,IF(P289&gt;=2000,6,IF(P289&gt;=1000,4,IF(P289&gt;=500,2,0)))))</f>
        <v>0</v>
      </c>
      <c r="Q677" s="17">
        <f>IF(Q289&gt;=1000,10,IF(Q289&gt;=800,8,IF(Q289&gt;=600,6,IF(Q289&gt;=400,4,IF(Q289&gt;=200,2,0)))))</f>
        <v>0</v>
      </c>
      <c r="R677" s="17">
        <f>IF(R289&gt;=5000,5,IF(R289&gt;=3000,4,IF(R289&gt;=2000,3,IF(R289&gt;=1000,2,IF(R289&gt;=500,1,0)))))</f>
        <v>0</v>
      </c>
      <c r="S677" s="17">
        <f>IF(S289&gt;=4000,5,IF(S289&gt;=2500,4,IF(S289&gt;=1000,3,IF(S289&gt;=500,2,IF(S289&gt;=300,1,0)))))</f>
        <v>0</v>
      </c>
      <c r="T677" s="17">
        <f>IF(T289&gt;=15,15,IF(T289&gt;=12,12,IF(T289&gt;=9,9,IF(T289&gt;=6,6,IF(T289&gt;=1,3,0)))))</f>
        <v>0</v>
      </c>
      <c r="U677" s="17">
        <f>IF(U289&gt;=50,15,IF(U289&gt;=20,10,IF(U289&gt;=1,5,0)))</f>
        <v>0</v>
      </c>
      <c r="V677" s="17">
        <f>IF(V289&gt;=3,15,IF(V289&gt;=2,10,IF(V289&gt;=1,5,0)))</f>
        <v>0</v>
      </c>
      <c r="W677" s="17">
        <f>IF(W289&gt;=25,10,IF(W289&gt;=20,8,IF(W289&gt;=16,6,IF(W289&gt;=11,4,IF(W289&gt;=6,2,IF(W289&gt;=1,1,0))))))</f>
        <v>0</v>
      </c>
      <c r="X677" s="17">
        <f>IF(X289="구성",15,0)</f>
        <v>0</v>
      </c>
      <c r="Y677" s="17">
        <f>IF(Y289&gt;=4,10,IF(Y289=3,8,IF(Y289=2,6,IF(Y289=1,4,0))))</f>
        <v>0</v>
      </c>
      <c r="Z677" s="35">
        <f>Z289</f>
        <v>0</v>
      </c>
      <c r="AA677" s="35">
        <f>AA289</f>
        <v>0</v>
      </c>
      <c r="AB677" s="35">
        <f>AB289</f>
        <v>0</v>
      </c>
      <c r="AC677" s="35">
        <f>AC289</f>
        <v>0</v>
      </c>
      <c r="AD677" s="35">
        <f>AD289</f>
        <v>0</v>
      </c>
      <c r="AE677" s="18">
        <f t="shared" si="6"/>
        <v>0</v>
      </c>
    </row>
    <row r="678" spans="1:31" x14ac:dyDescent="0.3">
      <c r="A678" s="217">
        <f>A290</f>
        <v>285</v>
      </c>
      <c r="B678" s="16">
        <f>B290</f>
        <v>0</v>
      </c>
      <c r="C678" s="198">
        <f>C290</f>
        <v>0</v>
      </c>
      <c r="D678" s="16">
        <f>D290</f>
        <v>0</v>
      </c>
      <c r="E678" s="16">
        <f t="shared" si="10"/>
        <v>0</v>
      </c>
      <c r="F678" s="17">
        <f>IF(F290="후원(일시22건 또는 정기8건)또는 자원봉사(8명)",10,IF(F290="후원(일시13건 또는 정기5건)또는 자원봉사(7명)",8,IF(F290="후원(일시7건 또는 정기3건)또는 자원봉사(4명)",6,IF(F290="후원(일시4건 또는 정기2건)또는 자원봉사(2명)",4,IF(F290="후원(일시1건 또는 정기1건)또는 자원봉사(1명)",2,0)))))</f>
        <v>0</v>
      </c>
      <c r="G678" s="17">
        <f>IF(G290="게시",5,0)</f>
        <v>0</v>
      </c>
      <c r="H678" s="17">
        <f>IF(H290&gt;=6,20,IF(H290=5,15,IF(H290=4,10,IF(H290=3,5,0))))</f>
        <v>0</v>
      </c>
      <c r="I678" s="17">
        <f>IF(I290&gt;=30,20,IF(I290&gt;=22,15,IF(I290&gt;=15,10,IF(I290&gt;=8,5,0))))</f>
        <v>0</v>
      </c>
      <c r="J678" s="17">
        <f>IF(J290&gt;=500,10,IF(J290&gt;=300,8,IF(J290&gt;=200,6,IF(J290&gt;=100,4,IF(J290&gt;=1,2,IF(J290=0,0))))))</f>
        <v>0</v>
      </c>
      <c r="K678" s="17">
        <f>IF(K290&gt;=40,15,IF(K290&gt;=25,12,IF(K290&gt;=15,9,IF(K290&gt;=8,6,0))))</f>
        <v>0</v>
      </c>
      <c r="L678" s="17">
        <f>IF(L290="설치",5,0)</f>
        <v>0</v>
      </c>
      <c r="M678" s="17">
        <f>IF(M290="가능",5,0)</f>
        <v>0</v>
      </c>
      <c r="N678" s="17">
        <f>IF(N290="사용",5,0)</f>
        <v>0</v>
      </c>
      <c r="O678" s="17">
        <f>IF(O290&gt;=550,10,IF(O290&gt;=400,8,IF(O290&gt;=300,6,IF(O290&gt;=200,4,IF(O290&gt;=50,2,0)))))</f>
        <v>0</v>
      </c>
      <c r="P678" s="17">
        <f>IF(P290&gt;=5000,10,IF(P290&gt;=3000,8,IF(P290&gt;=2000,6,IF(P290&gt;=1000,4,IF(P290&gt;=500,2,0)))))</f>
        <v>0</v>
      </c>
      <c r="Q678" s="17">
        <f>IF(Q290&gt;=1000,10,IF(Q290&gt;=800,8,IF(Q290&gt;=600,6,IF(Q290&gt;=400,4,IF(Q290&gt;=200,2,0)))))</f>
        <v>0</v>
      </c>
      <c r="R678" s="17">
        <f>IF(R290&gt;=5000,5,IF(R290&gt;=3000,4,IF(R290&gt;=2000,3,IF(R290&gt;=1000,2,IF(R290&gt;=500,1,0)))))</f>
        <v>0</v>
      </c>
      <c r="S678" s="17">
        <f>IF(S290&gt;=4000,5,IF(S290&gt;=2500,4,IF(S290&gt;=1000,3,IF(S290&gt;=500,2,IF(S290&gt;=300,1,0)))))</f>
        <v>0</v>
      </c>
      <c r="T678" s="17">
        <f>IF(T290&gt;=15,15,IF(T290&gt;=12,12,IF(T290&gt;=9,9,IF(T290&gt;=6,6,IF(T290&gt;=1,3,0)))))</f>
        <v>0</v>
      </c>
      <c r="U678" s="17">
        <f>IF(U290&gt;=50,15,IF(U290&gt;=20,10,IF(U290&gt;=1,5,0)))</f>
        <v>0</v>
      </c>
      <c r="V678" s="17">
        <f>IF(V290&gt;=3,15,IF(V290&gt;=2,10,IF(V290&gt;=1,5,0)))</f>
        <v>0</v>
      </c>
      <c r="W678" s="17">
        <f>IF(W290&gt;=25,10,IF(W290&gt;=20,8,IF(W290&gt;=16,6,IF(W290&gt;=11,4,IF(W290&gt;=6,2,IF(W290&gt;=1,1,0))))))</f>
        <v>0</v>
      </c>
      <c r="X678" s="17">
        <f>IF(X290="구성",15,0)</f>
        <v>0</v>
      </c>
      <c r="Y678" s="17">
        <f>IF(Y290&gt;=4,10,IF(Y290=3,8,IF(Y290=2,6,IF(Y290=1,4,0))))</f>
        <v>0</v>
      </c>
      <c r="Z678" s="35">
        <f>Z290</f>
        <v>0</v>
      </c>
      <c r="AA678" s="35">
        <f>AA290</f>
        <v>0</v>
      </c>
      <c r="AB678" s="35">
        <f>AB290</f>
        <v>0</v>
      </c>
      <c r="AC678" s="35">
        <f>AC290</f>
        <v>0</v>
      </c>
      <c r="AD678" s="35">
        <f>AD290</f>
        <v>0</v>
      </c>
      <c r="AE678" s="18">
        <f t="shared" si="6"/>
        <v>0</v>
      </c>
    </row>
    <row r="679" spans="1:31" x14ac:dyDescent="0.3">
      <c r="A679" s="217">
        <f>A291</f>
        <v>286</v>
      </c>
      <c r="B679" s="16">
        <f>B291</f>
        <v>0</v>
      </c>
      <c r="C679" s="198">
        <f>C291</f>
        <v>0</v>
      </c>
      <c r="D679" s="16">
        <f>D291</f>
        <v>0</v>
      </c>
      <c r="E679" s="16">
        <f t="shared" si="10"/>
        <v>0</v>
      </c>
      <c r="F679" s="17">
        <f>IF(F291="후원(일시22건 또는 정기8건)또는 자원봉사(8명)",10,IF(F291="후원(일시13건 또는 정기5건)또는 자원봉사(7명)",8,IF(F291="후원(일시7건 또는 정기3건)또는 자원봉사(4명)",6,IF(F291="후원(일시4건 또는 정기2건)또는 자원봉사(2명)",4,IF(F291="후원(일시1건 또는 정기1건)또는 자원봉사(1명)",2,0)))))</f>
        <v>0</v>
      </c>
      <c r="G679" s="17">
        <f>IF(G291="게시",5,0)</f>
        <v>0</v>
      </c>
      <c r="H679" s="17">
        <f>IF(H291&gt;=6,20,IF(H291=5,15,IF(H291=4,10,IF(H291=3,5,0))))</f>
        <v>0</v>
      </c>
      <c r="I679" s="17">
        <f>IF(I291&gt;=30,20,IF(I291&gt;=22,15,IF(I291&gt;=15,10,IF(I291&gt;=8,5,0))))</f>
        <v>0</v>
      </c>
      <c r="J679" s="17">
        <f>IF(J291&gt;=500,10,IF(J291&gt;=300,8,IF(J291&gt;=200,6,IF(J291&gt;=100,4,IF(J291&gt;=1,2,IF(J291=0,0))))))</f>
        <v>0</v>
      </c>
      <c r="K679" s="17">
        <f>IF(K291&gt;=40,15,IF(K291&gt;=25,12,IF(K291&gt;=15,9,IF(K291&gt;=8,6,0))))</f>
        <v>0</v>
      </c>
      <c r="L679" s="17">
        <f>IF(L291="설치",5,0)</f>
        <v>0</v>
      </c>
      <c r="M679" s="17">
        <f>IF(M291="가능",5,0)</f>
        <v>0</v>
      </c>
      <c r="N679" s="17">
        <f>IF(N291="사용",5,0)</f>
        <v>0</v>
      </c>
      <c r="O679" s="17">
        <f>IF(O291&gt;=550,10,IF(O291&gt;=400,8,IF(O291&gt;=300,6,IF(O291&gt;=200,4,IF(O291&gt;=50,2,0)))))</f>
        <v>0</v>
      </c>
      <c r="P679" s="17">
        <f>IF(P291&gt;=5000,10,IF(P291&gt;=3000,8,IF(P291&gt;=2000,6,IF(P291&gt;=1000,4,IF(P291&gt;=500,2,0)))))</f>
        <v>0</v>
      </c>
      <c r="Q679" s="17">
        <f>IF(Q291&gt;=1000,10,IF(Q291&gt;=800,8,IF(Q291&gt;=600,6,IF(Q291&gt;=400,4,IF(Q291&gt;=200,2,0)))))</f>
        <v>0</v>
      </c>
      <c r="R679" s="17">
        <f>IF(R291&gt;=5000,5,IF(R291&gt;=3000,4,IF(R291&gt;=2000,3,IF(R291&gt;=1000,2,IF(R291&gt;=500,1,0)))))</f>
        <v>0</v>
      </c>
      <c r="S679" s="17">
        <f>IF(S291&gt;=4000,5,IF(S291&gt;=2500,4,IF(S291&gt;=1000,3,IF(S291&gt;=500,2,IF(S291&gt;=300,1,0)))))</f>
        <v>0</v>
      </c>
      <c r="T679" s="17">
        <f>IF(T291&gt;=15,15,IF(T291&gt;=12,12,IF(T291&gt;=9,9,IF(T291&gt;=6,6,IF(T291&gt;=1,3,0)))))</f>
        <v>0</v>
      </c>
      <c r="U679" s="17">
        <f>IF(U291&gt;=50,15,IF(U291&gt;=20,10,IF(U291&gt;=1,5,0)))</f>
        <v>0</v>
      </c>
      <c r="V679" s="17">
        <f>IF(V291&gt;=3,15,IF(V291&gt;=2,10,IF(V291&gt;=1,5,0)))</f>
        <v>0</v>
      </c>
      <c r="W679" s="17">
        <f>IF(W291&gt;=25,10,IF(W291&gt;=20,8,IF(W291&gt;=16,6,IF(W291&gt;=11,4,IF(W291&gt;=6,2,IF(W291&gt;=1,1,0))))))</f>
        <v>0</v>
      </c>
      <c r="X679" s="17">
        <f>IF(X291="구성",15,0)</f>
        <v>0</v>
      </c>
      <c r="Y679" s="17">
        <f>IF(Y291&gt;=4,10,IF(Y291=3,8,IF(Y291=2,6,IF(Y291=1,4,0))))</f>
        <v>0</v>
      </c>
      <c r="Z679" s="35">
        <f>Z291</f>
        <v>0</v>
      </c>
      <c r="AA679" s="35">
        <f>AA291</f>
        <v>0</v>
      </c>
      <c r="AB679" s="35">
        <f>AB291</f>
        <v>0</v>
      </c>
      <c r="AC679" s="35">
        <f>AC291</f>
        <v>0</v>
      </c>
      <c r="AD679" s="35">
        <f>AD291</f>
        <v>0</v>
      </c>
      <c r="AE679" s="18">
        <f t="shared" si="6"/>
        <v>0</v>
      </c>
    </row>
    <row r="680" spans="1:31" x14ac:dyDescent="0.3">
      <c r="A680" s="217">
        <f>A292</f>
        <v>287</v>
      </c>
      <c r="B680" s="16">
        <f>B292</f>
        <v>0</v>
      </c>
      <c r="C680" s="198">
        <f>C292</f>
        <v>0</v>
      </c>
      <c r="D680" s="16">
        <f>D292</f>
        <v>0</v>
      </c>
      <c r="E680" s="16">
        <f t="shared" si="10"/>
        <v>0</v>
      </c>
      <c r="F680" s="17">
        <f>IF(F292="후원(일시22건 또는 정기8건)또는 자원봉사(8명)",10,IF(F292="후원(일시13건 또는 정기5건)또는 자원봉사(7명)",8,IF(F292="후원(일시7건 또는 정기3건)또는 자원봉사(4명)",6,IF(F292="후원(일시4건 또는 정기2건)또는 자원봉사(2명)",4,IF(F292="후원(일시1건 또는 정기1건)또는 자원봉사(1명)",2,0)))))</f>
        <v>0</v>
      </c>
      <c r="G680" s="17">
        <f>IF(G292="게시",5,0)</f>
        <v>0</v>
      </c>
      <c r="H680" s="17">
        <f>IF(H292&gt;=6,20,IF(H292=5,15,IF(H292=4,10,IF(H292=3,5,0))))</f>
        <v>0</v>
      </c>
      <c r="I680" s="17">
        <f>IF(I292&gt;=30,20,IF(I292&gt;=22,15,IF(I292&gt;=15,10,IF(I292&gt;=8,5,0))))</f>
        <v>0</v>
      </c>
      <c r="J680" s="17">
        <f>IF(J292&gt;=500,10,IF(J292&gt;=300,8,IF(J292&gt;=200,6,IF(J292&gt;=100,4,IF(J292&gt;=1,2,IF(J292=0,0))))))</f>
        <v>0</v>
      </c>
      <c r="K680" s="17">
        <f>IF(K292&gt;=40,15,IF(K292&gt;=25,12,IF(K292&gt;=15,9,IF(K292&gt;=8,6,0))))</f>
        <v>0</v>
      </c>
      <c r="L680" s="17">
        <f>IF(L292="설치",5,0)</f>
        <v>0</v>
      </c>
      <c r="M680" s="17">
        <f>IF(M292="가능",5,0)</f>
        <v>0</v>
      </c>
      <c r="N680" s="17">
        <f>IF(N292="사용",5,0)</f>
        <v>0</v>
      </c>
      <c r="O680" s="17">
        <f>IF(O292&gt;=550,10,IF(O292&gt;=400,8,IF(O292&gt;=300,6,IF(O292&gt;=200,4,IF(O292&gt;=50,2,0)))))</f>
        <v>0</v>
      </c>
      <c r="P680" s="17">
        <f>IF(P292&gt;=5000,10,IF(P292&gt;=3000,8,IF(P292&gt;=2000,6,IF(P292&gt;=1000,4,IF(P292&gt;=500,2,0)))))</f>
        <v>0</v>
      </c>
      <c r="Q680" s="17">
        <f>IF(Q292&gt;=1000,10,IF(Q292&gt;=800,8,IF(Q292&gt;=600,6,IF(Q292&gt;=400,4,IF(Q292&gt;=200,2,0)))))</f>
        <v>0</v>
      </c>
      <c r="R680" s="17">
        <f>IF(R292&gt;=5000,5,IF(R292&gt;=3000,4,IF(R292&gt;=2000,3,IF(R292&gt;=1000,2,IF(R292&gt;=500,1,0)))))</f>
        <v>0</v>
      </c>
      <c r="S680" s="17">
        <f>IF(S292&gt;=4000,5,IF(S292&gt;=2500,4,IF(S292&gt;=1000,3,IF(S292&gt;=500,2,IF(S292&gt;=300,1,0)))))</f>
        <v>0</v>
      </c>
      <c r="T680" s="17">
        <f>IF(T292&gt;=15,15,IF(T292&gt;=12,12,IF(T292&gt;=9,9,IF(T292&gt;=6,6,IF(T292&gt;=1,3,0)))))</f>
        <v>0</v>
      </c>
      <c r="U680" s="17">
        <f>IF(U292&gt;=50,15,IF(U292&gt;=20,10,IF(U292&gt;=1,5,0)))</f>
        <v>0</v>
      </c>
      <c r="V680" s="17">
        <f>IF(V292&gt;=3,15,IF(V292&gt;=2,10,IF(V292&gt;=1,5,0)))</f>
        <v>0</v>
      </c>
      <c r="W680" s="17">
        <f>IF(W292&gt;=25,10,IF(W292&gt;=20,8,IF(W292&gt;=16,6,IF(W292&gt;=11,4,IF(W292&gt;=6,2,IF(W292&gt;=1,1,0))))))</f>
        <v>0</v>
      </c>
      <c r="X680" s="17">
        <f>IF(X292="구성",15,0)</f>
        <v>0</v>
      </c>
      <c r="Y680" s="17">
        <f>IF(Y292&gt;=4,10,IF(Y292=3,8,IF(Y292=2,6,IF(Y292=1,4,0))))</f>
        <v>0</v>
      </c>
      <c r="Z680" s="35">
        <f>Z292</f>
        <v>0</v>
      </c>
      <c r="AA680" s="35">
        <f>AA292</f>
        <v>0</v>
      </c>
      <c r="AB680" s="35">
        <f>AB292</f>
        <v>0</v>
      </c>
      <c r="AC680" s="35">
        <f>AC292</f>
        <v>0</v>
      </c>
      <c r="AD680" s="35">
        <f>AD292</f>
        <v>0</v>
      </c>
      <c r="AE680" s="18">
        <f t="shared" si="6"/>
        <v>0</v>
      </c>
    </row>
    <row r="681" spans="1:31" x14ac:dyDescent="0.3">
      <c r="A681" s="217">
        <f>A293</f>
        <v>288</v>
      </c>
      <c r="B681" s="16">
        <f>B293</f>
        <v>0</v>
      </c>
      <c r="C681" s="198">
        <f>C293</f>
        <v>0</v>
      </c>
      <c r="D681" s="16">
        <f>D293</f>
        <v>0</v>
      </c>
      <c r="E681" s="16">
        <f t="shared" si="10"/>
        <v>0</v>
      </c>
      <c r="F681" s="17">
        <f>IF(F293="후원(일시22건 또는 정기8건)또는 자원봉사(8명)",10,IF(F293="후원(일시13건 또는 정기5건)또는 자원봉사(7명)",8,IF(F293="후원(일시7건 또는 정기3건)또는 자원봉사(4명)",6,IF(F293="후원(일시4건 또는 정기2건)또는 자원봉사(2명)",4,IF(F293="후원(일시1건 또는 정기1건)또는 자원봉사(1명)",2,0)))))</f>
        <v>0</v>
      </c>
      <c r="G681" s="17">
        <f>IF(G293="게시",5,0)</f>
        <v>0</v>
      </c>
      <c r="H681" s="17">
        <f>IF(H293&gt;=6,20,IF(H293=5,15,IF(H293=4,10,IF(H293=3,5,0))))</f>
        <v>0</v>
      </c>
      <c r="I681" s="17">
        <f>IF(I293&gt;=30,20,IF(I293&gt;=22,15,IF(I293&gt;=15,10,IF(I293&gt;=8,5,0))))</f>
        <v>0</v>
      </c>
      <c r="J681" s="17">
        <f>IF(J293&gt;=500,10,IF(J293&gt;=300,8,IF(J293&gt;=200,6,IF(J293&gt;=100,4,IF(J293&gt;=1,2,IF(J293=0,0))))))</f>
        <v>0</v>
      </c>
      <c r="K681" s="17">
        <f>IF(K293&gt;=40,15,IF(K293&gt;=25,12,IF(K293&gt;=15,9,IF(K293&gt;=8,6,0))))</f>
        <v>0</v>
      </c>
      <c r="L681" s="17">
        <f>IF(L293="설치",5,0)</f>
        <v>0</v>
      </c>
      <c r="M681" s="17">
        <f>IF(M293="가능",5,0)</f>
        <v>0</v>
      </c>
      <c r="N681" s="17">
        <f>IF(N293="사용",5,0)</f>
        <v>0</v>
      </c>
      <c r="O681" s="17">
        <f>IF(O293&gt;=550,10,IF(O293&gt;=400,8,IF(O293&gt;=300,6,IF(O293&gt;=200,4,IF(O293&gt;=50,2,0)))))</f>
        <v>0</v>
      </c>
      <c r="P681" s="17">
        <f>IF(P293&gt;=5000,10,IF(P293&gt;=3000,8,IF(P293&gt;=2000,6,IF(P293&gt;=1000,4,IF(P293&gt;=500,2,0)))))</f>
        <v>0</v>
      </c>
      <c r="Q681" s="17">
        <f>IF(Q293&gt;=1000,10,IF(Q293&gt;=800,8,IF(Q293&gt;=600,6,IF(Q293&gt;=400,4,IF(Q293&gt;=200,2,0)))))</f>
        <v>0</v>
      </c>
      <c r="R681" s="17">
        <f>IF(R293&gt;=5000,5,IF(R293&gt;=3000,4,IF(R293&gt;=2000,3,IF(R293&gt;=1000,2,IF(R293&gt;=500,1,0)))))</f>
        <v>0</v>
      </c>
      <c r="S681" s="17">
        <f>IF(S293&gt;=4000,5,IF(S293&gt;=2500,4,IF(S293&gt;=1000,3,IF(S293&gt;=500,2,IF(S293&gt;=300,1,0)))))</f>
        <v>0</v>
      </c>
      <c r="T681" s="17">
        <f>IF(T293&gt;=15,15,IF(T293&gt;=12,12,IF(T293&gt;=9,9,IF(T293&gt;=6,6,IF(T293&gt;=1,3,0)))))</f>
        <v>0</v>
      </c>
      <c r="U681" s="17">
        <f>IF(U293&gt;=50,15,IF(U293&gt;=20,10,IF(U293&gt;=1,5,0)))</f>
        <v>0</v>
      </c>
      <c r="V681" s="17">
        <f>IF(V293&gt;=3,15,IF(V293&gt;=2,10,IF(V293&gt;=1,5,0)))</f>
        <v>0</v>
      </c>
      <c r="W681" s="17">
        <f>IF(W293&gt;=25,10,IF(W293&gt;=20,8,IF(W293&gt;=16,6,IF(W293&gt;=11,4,IF(W293&gt;=6,2,IF(W293&gt;=1,1,0))))))</f>
        <v>0</v>
      </c>
      <c r="X681" s="17">
        <f>IF(X293="구성",15,0)</f>
        <v>0</v>
      </c>
      <c r="Y681" s="17">
        <f>IF(Y293&gt;=4,10,IF(Y293=3,8,IF(Y293=2,6,IF(Y293=1,4,0))))</f>
        <v>0</v>
      </c>
      <c r="Z681" s="35">
        <f>Z293</f>
        <v>0</v>
      </c>
      <c r="AA681" s="35">
        <f>AA293</f>
        <v>0</v>
      </c>
      <c r="AB681" s="35">
        <f>AB293</f>
        <v>0</v>
      </c>
      <c r="AC681" s="35">
        <f>AC293</f>
        <v>0</v>
      </c>
      <c r="AD681" s="35">
        <f>AD293</f>
        <v>0</v>
      </c>
      <c r="AE681" s="18">
        <f t="shared" si="6"/>
        <v>0</v>
      </c>
    </row>
    <row r="682" spans="1:31" x14ac:dyDescent="0.3">
      <c r="A682" s="217">
        <f>A294</f>
        <v>289</v>
      </c>
      <c r="B682" s="16">
        <f>B294</f>
        <v>0</v>
      </c>
      <c r="C682" s="198">
        <f>C294</f>
        <v>0</v>
      </c>
      <c r="D682" s="16">
        <f>D294</f>
        <v>0</v>
      </c>
      <c r="E682" s="16">
        <f t="shared" si="10"/>
        <v>0</v>
      </c>
      <c r="F682" s="17">
        <f>IF(F294="후원(일시22건 또는 정기8건)또는 자원봉사(8명)",10,IF(F294="후원(일시13건 또는 정기5건)또는 자원봉사(7명)",8,IF(F294="후원(일시7건 또는 정기3건)또는 자원봉사(4명)",6,IF(F294="후원(일시4건 또는 정기2건)또는 자원봉사(2명)",4,IF(F294="후원(일시1건 또는 정기1건)또는 자원봉사(1명)",2,0)))))</f>
        <v>0</v>
      </c>
      <c r="G682" s="17">
        <f>IF(G294="게시",5,0)</f>
        <v>0</v>
      </c>
      <c r="H682" s="17">
        <f>IF(H294&gt;=6,20,IF(H294=5,15,IF(H294=4,10,IF(H294=3,5,0))))</f>
        <v>0</v>
      </c>
      <c r="I682" s="17">
        <f>IF(I294&gt;=30,20,IF(I294&gt;=22,15,IF(I294&gt;=15,10,IF(I294&gt;=8,5,0))))</f>
        <v>0</v>
      </c>
      <c r="J682" s="17">
        <f>IF(J294&gt;=500,10,IF(J294&gt;=300,8,IF(J294&gt;=200,6,IF(J294&gt;=100,4,IF(J294&gt;=1,2,IF(J294=0,0))))))</f>
        <v>0</v>
      </c>
      <c r="K682" s="17">
        <f>IF(K294&gt;=40,15,IF(K294&gt;=25,12,IF(K294&gt;=15,9,IF(K294&gt;=8,6,0))))</f>
        <v>0</v>
      </c>
      <c r="L682" s="17">
        <f>IF(L294="설치",5,0)</f>
        <v>0</v>
      </c>
      <c r="M682" s="17">
        <f>IF(M294="가능",5,0)</f>
        <v>0</v>
      </c>
      <c r="N682" s="17">
        <f>IF(N294="사용",5,0)</f>
        <v>0</v>
      </c>
      <c r="O682" s="17">
        <f>IF(O294&gt;=550,10,IF(O294&gt;=400,8,IF(O294&gt;=300,6,IF(O294&gt;=200,4,IF(O294&gt;=50,2,0)))))</f>
        <v>0</v>
      </c>
      <c r="P682" s="17">
        <f>IF(P294&gt;=5000,10,IF(P294&gt;=3000,8,IF(P294&gt;=2000,6,IF(P294&gt;=1000,4,IF(P294&gt;=500,2,0)))))</f>
        <v>0</v>
      </c>
      <c r="Q682" s="17">
        <f>IF(Q294&gt;=1000,10,IF(Q294&gt;=800,8,IF(Q294&gt;=600,6,IF(Q294&gt;=400,4,IF(Q294&gt;=200,2,0)))))</f>
        <v>0</v>
      </c>
      <c r="R682" s="17">
        <f>IF(R294&gt;=5000,5,IF(R294&gt;=3000,4,IF(R294&gt;=2000,3,IF(R294&gt;=1000,2,IF(R294&gt;=500,1,0)))))</f>
        <v>0</v>
      </c>
      <c r="S682" s="17">
        <f>IF(S294&gt;=4000,5,IF(S294&gt;=2500,4,IF(S294&gt;=1000,3,IF(S294&gt;=500,2,IF(S294&gt;=300,1,0)))))</f>
        <v>0</v>
      </c>
      <c r="T682" s="17">
        <f>IF(T294&gt;=15,15,IF(T294&gt;=12,12,IF(T294&gt;=9,9,IF(T294&gt;=6,6,IF(T294&gt;=1,3,0)))))</f>
        <v>0</v>
      </c>
      <c r="U682" s="17">
        <f>IF(U294&gt;=50,15,IF(U294&gt;=20,10,IF(U294&gt;=1,5,0)))</f>
        <v>0</v>
      </c>
      <c r="V682" s="17">
        <f>IF(V294&gt;=3,15,IF(V294&gt;=2,10,IF(V294&gt;=1,5,0)))</f>
        <v>0</v>
      </c>
      <c r="W682" s="17">
        <f>IF(W294&gt;=25,10,IF(W294&gt;=20,8,IF(W294&gt;=16,6,IF(W294&gt;=11,4,IF(W294&gt;=6,2,IF(W294&gt;=1,1,0))))))</f>
        <v>0</v>
      </c>
      <c r="X682" s="17">
        <f>IF(X294="구성",15,0)</f>
        <v>0</v>
      </c>
      <c r="Y682" s="17">
        <f>IF(Y294&gt;=4,10,IF(Y294=3,8,IF(Y294=2,6,IF(Y294=1,4,0))))</f>
        <v>0</v>
      </c>
      <c r="Z682" s="35">
        <f>Z294</f>
        <v>0</v>
      </c>
      <c r="AA682" s="35">
        <f>AA294</f>
        <v>0</v>
      </c>
      <c r="AB682" s="35">
        <f>AB294</f>
        <v>0</v>
      </c>
      <c r="AC682" s="35">
        <f>AC294</f>
        <v>0</v>
      </c>
      <c r="AD682" s="35">
        <f>AD294</f>
        <v>0</v>
      </c>
      <c r="AE682" s="18">
        <f t="shared" si="6"/>
        <v>0</v>
      </c>
    </row>
    <row r="683" spans="1:31" x14ac:dyDescent="0.3">
      <c r="A683" s="217">
        <f>A295</f>
        <v>290</v>
      </c>
      <c r="B683" s="16">
        <f>B295</f>
        <v>0</v>
      </c>
      <c r="C683" s="198">
        <f>C295</f>
        <v>0</v>
      </c>
      <c r="D683" s="16">
        <f>D295</f>
        <v>0</v>
      </c>
      <c r="E683" s="16">
        <f t="shared" si="10"/>
        <v>0</v>
      </c>
      <c r="F683" s="17">
        <f>IF(F295="후원(일시22건 또는 정기8건)또는 자원봉사(8명)",10,IF(F295="후원(일시13건 또는 정기5건)또는 자원봉사(7명)",8,IF(F295="후원(일시7건 또는 정기3건)또는 자원봉사(4명)",6,IF(F295="후원(일시4건 또는 정기2건)또는 자원봉사(2명)",4,IF(F295="후원(일시1건 또는 정기1건)또는 자원봉사(1명)",2,0)))))</f>
        <v>0</v>
      </c>
      <c r="G683" s="17">
        <f>IF(G295="게시",5,0)</f>
        <v>0</v>
      </c>
      <c r="H683" s="17">
        <f>IF(H295&gt;=6,20,IF(H295=5,15,IF(H295=4,10,IF(H295=3,5,0))))</f>
        <v>0</v>
      </c>
      <c r="I683" s="17">
        <f>IF(I295&gt;=30,20,IF(I295&gt;=22,15,IF(I295&gt;=15,10,IF(I295&gt;=8,5,0))))</f>
        <v>0</v>
      </c>
      <c r="J683" s="17">
        <f>IF(J295&gt;=500,10,IF(J295&gt;=300,8,IF(J295&gt;=200,6,IF(J295&gt;=100,4,IF(J295&gt;=1,2,IF(J295=0,0))))))</f>
        <v>0</v>
      </c>
      <c r="K683" s="17">
        <f>IF(K295&gt;=40,15,IF(K295&gt;=25,12,IF(K295&gt;=15,9,IF(K295&gt;=8,6,0))))</f>
        <v>0</v>
      </c>
      <c r="L683" s="17">
        <f>IF(L295="설치",5,0)</f>
        <v>0</v>
      </c>
      <c r="M683" s="17">
        <f>IF(M295="가능",5,0)</f>
        <v>0</v>
      </c>
      <c r="N683" s="17">
        <f>IF(N295="사용",5,0)</f>
        <v>0</v>
      </c>
      <c r="O683" s="17">
        <f>IF(O295&gt;=550,10,IF(O295&gt;=400,8,IF(O295&gt;=300,6,IF(O295&gt;=200,4,IF(O295&gt;=50,2,0)))))</f>
        <v>0</v>
      </c>
      <c r="P683" s="17">
        <f>IF(P295&gt;=5000,10,IF(P295&gt;=3000,8,IF(P295&gt;=2000,6,IF(P295&gt;=1000,4,IF(P295&gt;=500,2,0)))))</f>
        <v>0</v>
      </c>
      <c r="Q683" s="17">
        <f>IF(Q295&gt;=1000,10,IF(Q295&gt;=800,8,IF(Q295&gt;=600,6,IF(Q295&gt;=400,4,IF(Q295&gt;=200,2,0)))))</f>
        <v>0</v>
      </c>
      <c r="R683" s="17">
        <f>IF(R295&gt;=5000,5,IF(R295&gt;=3000,4,IF(R295&gt;=2000,3,IF(R295&gt;=1000,2,IF(R295&gt;=500,1,0)))))</f>
        <v>0</v>
      </c>
      <c r="S683" s="17">
        <f>IF(S295&gt;=4000,5,IF(S295&gt;=2500,4,IF(S295&gt;=1000,3,IF(S295&gt;=500,2,IF(S295&gt;=300,1,0)))))</f>
        <v>0</v>
      </c>
      <c r="T683" s="17">
        <f>IF(T295&gt;=15,15,IF(T295&gt;=12,12,IF(T295&gt;=9,9,IF(T295&gt;=6,6,IF(T295&gt;=1,3,0)))))</f>
        <v>0</v>
      </c>
      <c r="U683" s="17">
        <f>IF(U295&gt;=50,15,IF(U295&gt;=20,10,IF(U295&gt;=1,5,0)))</f>
        <v>0</v>
      </c>
      <c r="V683" s="17">
        <f>IF(V295&gt;=3,15,IF(V295&gt;=2,10,IF(V295&gt;=1,5,0)))</f>
        <v>0</v>
      </c>
      <c r="W683" s="17">
        <f>IF(W295&gt;=25,10,IF(W295&gt;=20,8,IF(W295&gt;=16,6,IF(W295&gt;=11,4,IF(W295&gt;=6,2,IF(W295&gt;=1,1,0))))))</f>
        <v>0</v>
      </c>
      <c r="X683" s="17">
        <f>IF(X295="구성",15,0)</f>
        <v>0</v>
      </c>
      <c r="Y683" s="17">
        <f>IF(Y295&gt;=4,10,IF(Y295=3,8,IF(Y295=2,6,IF(Y295=1,4,0))))</f>
        <v>0</v>
      </c>
      <c r="Z683" s="35">
        <f>Z295</f>
        <v>0</v>
      </c>
      <c r="AA683" s="35">
        <f>AA295</f>
        <v>0</v>
      </c>
      <c r="AB683" s="35">
        <f>AB295</f>
        <v>0</v>
      </c>
      <c r="AC683" s="35">
        <f>AC295</f>
        <v>0</v>
      </c>
      <c r="AD683" s="35">
        <f>AD295</f>
        <v>0</v>
      </c>
      <c r="AE683" s="18">
        <f t="shared" si="6"/>
        <v>0</v>
      </c>
    </row>
    <row r="684" spans="1:31" x14ac:dyDescent="0.3">
      <c r="A684" s="217">
        <f>A296</f>
        <v>291</v>
      </c>
      <c r="B684" s="16">
        <f>B296</f>
        <v>0</v>
      </c>
      <c r="C684" s="198">
        <f>C296</f>
        <v>0</v>
      </c>
      <c r="D684" s="16">
        <f>D296</f>
        <v>0</v>
      </c>
      <c r="E684" s="16">
        <f t="shared" si="10"/>
        <v>0</v>
      </c>
      <c r="F684" s="17">
        <f>IF(F296="후원(일시22건 또는 정기8건)또는 자원봉사(8명)",10,IF(F296="후원(일시13건 또는 정기5건)또는 자원봉사(7명)",8,IF(F296="후원(일시7건 또는 정기3건)또는 자원봉사(4명)",6,IF(F296="후원(일시4건 또는 정기2건)또는 자원봉사(2명)",4,IF(F296="후원(일시1건 또는 정기1건)또는 자원봉사(1명)",2,0)))))</f>
        <v>0</v>
      </c>
      <c r="G684" s="17">
        <f>IF(G296="게시",5,0)</f>
        <v>0</v>
      </c>
      <c r="H684" s="17">
        <f>IF(H296&gt;=6,20,IF(H296=5,15,IF(H296=4,10,IF(H296=3,5,0))))</f>
        <v>0</v>
      </c>
      <c r="I684" s="17">
        <f>IF(I296&gt;=30,20,IF(I296&gt;=22,15,IF(I296&gt;=15,10,IF(I296&gt;=8,5,0))))</f>
        <v>0</v>
      </c>
      <c r="J684" s="17">
        <f>IF(J296&gt;=500,10,IF(J296&gt;=300,8,IF(J296&gt;=200,6,IF(J296&gt;=100,4,IF(J296&gt;=1,2,IF(J296=0,0))))))</f>
        <v>0</v>
      </c>
      <c r="K684" s="17">
        <f>IF(K296&gt;=40,15,IF(K296&gt;=25,12,IF(K296&gt;=15,9,IF(K296&gt;=8,6,0))))</f>
        <v>0</v>
      </c>
      <c r="L684" s="17">
        <f>IF(L296="설치",5,0)</f>
        <v>0</v>
      </c>
      <c r="M684" s="17">
        <f>IF(M296="가능",5,0)</f>
        <v>0</v>
      </c>
      <c r="N684" s="17">
        <f>IF(N296="사용",5,0)</f>
        <v>0</v>
      </c>
      <c r="O684" s="17">
        <f>IF(O296&gt;=550,10,IF(O296&gt;=400,8,IF(O296&gt;=300,6,IF(O296&gt;=200,4,IF(O296&gt;=50,2,0)))))</f>
        <v>0</v>
      </c>
      <c r="P684" s="17">
        <f>IF(P296&gt;=5000,10,IF(P296&gt;=3000,8,IF(P296&gt;=2000,6,IF(P296&gt;=1000,4,IF(P296&gt;=500,2,0)))))</f>
        <v>0</v>
      </c>
      <c r="Q684" s="17">
        <f>IF(Q296&gt;=1000,10,IF(Q296&gt;=800,8,IF(Q296&gt;=600,6,IF(Q296&gt;=400,4,IF(Q296&gt;=200,2,0)))))</f>
        <v>0</v>
      </c>
      <c r="R684" s="17">
        <f>IF(R296&gt;=5000,5,IF(R296&gt;=3000,4,IF(R296&gt;=2000,3,IF(R296&gt;=1000,2,IF(R296&gt;=500,1,0)))))</f>
        <v>0</v>
      </c>
      <c r="S684" s="17">
        <f>IF(S296&gt;=4000,5,IF(S296&gt;=2500,4,IF(S296&gt;=1000,3,IF(S296&gt;=500,2,IF(S296&gt;=300,1,0)))))</f>
        <v>0</v>
      </c>
      <c r="T684" s="17">
        <f>IF(T296&gt;=15,15,IF(T296&gt;=12,12,IF(T296&gt;=9,9,IF(T296&gt;=6,6,IF(T296&gt;=1,3,0)))))</f>
        <v>0</v>
      </c>
      <c r="U684" s="17">
        <f>IF(U296&gt;=50,15,IF(U296&gt;=20,10,IF(U296&gt;=1,5,0)))</f>
        <v>0</v>
      </c>
      <c r="V684" s="17">
        <f>IF(V296&gt;=3,15,IF(V296&gt;=2,10,IF(V296&gt;=1,5,0)))</f>
        <v>0</v>
      </c>
      <c r="W684" s="17">
        <f>IF(W296&gt;=25,10,IF(W296&gt;=20,8,IF(W296&gt;=16,6,IF(W296&gt;=11,4,IF(W296&gt;=6,2,IF(W296&gt;=1,1,0))))))</f>
        <v>0</v>
      </c>
      <c r="X684" s="17">
        <f>IF(X296="구성",15,0)</f>
        <v>0</v>
      </c>
      <c r="Y684" s="17">
        <f>IF(Y296&gt;=4,10,IF(Y296=3,8,IF(Y296=2,6,IF(Y296=1,4,0))))</f>
        <v>0</v>
      </c>
      <c r="Z684" s="35">
        <f>Z296</f>
        <v>0</v>
      </c>
      <c r="AA684" s="35">
        <f>AA296</f>
        <v>0</v>
      </c>
      <c r="AB684" s="35">
        <f>AB296</f>
        <v>0</v>
      </c>
      <c r="AC684" s="35">
        <f>AC296</f>
        <v>0</v>
      </c>
      <c r="AD684" s="35">
        <f>AD296</f>
        <v>0</v>
      </c>
      <c r="AE684" s="18">
        <f t="shared" si="6"/>
        <v>0</v>
      </c>
    </row>
    <row r="685" spans="1:31" x14ac:dyDescent="0.3">
      <c r="A685" s="217">
        <f>A297</f>
        <v>292</v>
      </c>
      <c r="B685" s="16">
        <f>B297</f>
        <v>0</v>
      </c>
      <c r="C685" s="198">
        <f>C297</f>
        <v>0</v>
      </c>
      <c r="D685" s="16">
        <f>D297</f>
        <v>0</v>
      </c>
      <c r="E685" s="16">
        <f t="shared" si="10"/>
        <v>0</v>
      </c>
      <c r="F685" s="17">
        <f>IF(F297="후원(일시22건 또는 정기8건)또는 자원봉사(8명)",10,IF(F297="후원(일시13건 또는 정기5건)또는 자원봉사(7명)",8,IF(F297="후원(일시7건 또는 정기3건)또는 자원봉사(4명)",6,IF(F297="후원(일시4건 또는 정기2건)또는 자원봉사(2명)",4,IF(F297="후원(일시1건 또는 정기1건)또는 자원봉사(1명)",2,0)))))</f>
        <v>0</v>
      </c>
      <c r="G685" s="17">
        <f>IF(G297="게시",5,0)</f>
        <v>0</v>
      </c>
      <c r="H685" s="17">
        <f>IF(H297&gt;=6,20,IF(H297=5,15,IF(H297=4,10,IF(H297=3,5,0))))</f>
        <v>0</v>
      </c>
      <c r="I685" s="17">
        <f>IF(I297&gt;=30,20,IF(I297&gt;=22,15,IF(I297&gt;=15,10,IF(I297&gt;=8,5,0))))</f>
        <v>0</v>
      </c>
      <c r="J685" s="17">
        <f>IF(J297&gt;=500,10,IF(J297&gt;=300,8,IF(J297&gt;=200,6,IF(J297&gt;=100,4,IF(J297&gt;=1,2,IF(J297=0,0))))))</f>
        <v>0</v>
      </c>
      <c r="K685" s="17">
        <f>IF(K297&gt;=40,15,IF(K297&gt;=25,12,IF(K297&gt;=15,9,IF(K297&gt;=8,6,0))))</f>
        <v>0</v>
      </c>
      <c r="L685" s="17">
        <f>IF(L297="설치",5,0)</f>
        <v>0</v>
      </c>
      <c r="M685" s="17">
        <f>IF(M297="가능",5,0)</f>
        <v>0</v>
      </c>
      <c r="N685" s="17">
        <f>IF(N297="사용",5,0)</f>
        <v>0</v>
      </c>
      <c r="O685" s="17">
        <f>IF(O297&gt;=550,10,IF(O297&gt;=400,8,IF(O297&gt;=300,6,IF(O297&gt;=200,4,IF(O297&gt;=50,2,0)))))</f>
        <v>0</v>
      </c>
      <c r="P685" s="17">
        <f>IF(P297&gt;=5000,10,IF(P297&gt;=3000,8,IF(P297&gt;=2000,6,IF(P297&gt;=1000,4,IF(P297&gt;=500,2,0)))))</f>
        <v>0</v>
      </c>
      <c r="Q685" s="17">
        <f>IF(Q297&gt;=1000,10,IF(Q297&gt;=800,8,IF(Q297&gt;=600,6,IF(Q297&gt;=400,4,IF(Q297&gt;=200,2,0)))))</f>
        <v>0</v>
      </c>
      <c r="R685" s="17">
        <f>IF(R297&gt;=5000,5,IF(R297&gt;=3000,4,IF(R297&gt;=2000,3,IF(R297&gt;=1000,2,IF(R297&gt;=500,1,0)))))</f>
        <v>0</v>
      </c>
      <c r="S685" s="17">
        <f>IF(S297&gt;=4000,5,IF(S297&gt;=2500,4,IF(S297&gt;=1000,3,IF(S297&gt;=500,2,IF(S297&gt;=300,1,0)))))</f>
        <v>0</v>
      </c>
      <c r="T685" s="17">
        <f>IF(T297&gt;=15,15,IF(T297&gt;=12,12,IF(T297&gt;=9,9,IF(T297&gt;=6,6,IF(T297&gt;=1,3,0)))))</f>
        <v>0</v>
      </c>
      <c r="U685" s="17">
        <f>IF(U297&gt;=50,15,IF(U297&gt;=20,10,IF(U297&gt;=1,5,0)))</f>
        <v>0</v>
      </c>
      <c r="V685" s="17">
        <f>IF(V297&gt;=3,15,IF(V297&gt;=2,10,IF(V297&gt;=1,5,0)))</f>
        <v>0</v>
      </c>
      <c r="W685" s="17">
        <f>IF(W297&gt;=25,10,IF(W297&gt;=20,8,IF(W297&gt;=16,6,IF(W297&gt;=11,4,IF(W297&gt;=6,2,IF(W297&gt;=1,1,0))))))</f>
        <v>0</v>
      </c>
      <c r="X685" s="17">
        <f>IF(X297="구성",15,0)</f>
        <v>0</v>
      </c>
      <c r="Y685" s="17">
        <f>IF(Y297&gt;=4,10,IF(Y297=3,8,IF(Y297=2,6,IF(Y297=1,4,0))))</f>
        <v>0</v>
      </c>
      <c r="Z685" s="35">
        <f>Z297</f>
        <v>0</v>
      </c>
      <c r="AA685" s="35">
        <f>AA297</f>
        <v>0</v>
      </c>
      <c r="AB685" s="35">
        <f>AB297</f>
        <v>0</v>
      </c>
      <c r="AC685" s="35">
        <f>AC297</f>
        <v>0</v>
      </c>
      <c r="AD685" s="35">
        <f>AD297</f>
        <v>0</v>
      </c>
      <c r="AE685" s="18">
        <f t="shared" si="6"/>
        <v>0</v>
      </c>
    </row>
    <row r="686" spans="1:31" x14ac:dyDescent="0.3">
      <c r="A686" s="217">
        <f>A298</f>
        <v>293</v>
      </c>
      <c r="B686" s="16">
        <f>B298</f>
        <v>0</v>
      </c>
      <c r="C686" s="198">
        <f>C298</f>
        <v>0</v>
      </c>
      <c r="D686" s="16">
        <f>D298</f>
        <v>0</v>
      </c>
      <c r="E686" s="16">
        <f t="shared" si="10"/>
        <v>0</v>
      </c>
      <c r="F686" s="17">
        <f>IF(F298="후원(일시22건 또는 정기8건)또는 자원봉사(8명)",10,IF(F298="후원(일시13건 또는 정기5건)또는 자원봉사(7명)",8,IF(F298="후원(일시7건 또는 정기3건)또는 자원봉사(4명)",6,IF(F298="후원(일시4건 또는 정기2건)또는 자원봉사(2명)",4,IF(F298="후원(일시1건 또는 정기1건)또는 자원봉사(1명)",2,0)))))</f>
        <v>0</v>
      </c>
      <c r="G686" s="17">
        <f>IF(G298="게시",5,0)</f>
        <v>0</v>
      </c>
      <c r="H686" s="17">
        <f>IF(H298&gt;=6,20,IF(H298=5,15,IF(H298=4,10,IF(H298=3,5,0))))</f>
        <v>0</v>
      </c>
      <c r="I686" s="17">
        <f>IF(I298&gt;=30,20,IF(I298&gt;=22,15,IF(I298&gt;=15,10,IF(I298&gt;=8,5,0))))</f>
        <v>0</v>
      </c>
      <c r="J686" s="17">
        <f>IF(J298&gt;=500,10,IF(J298&gt;=300,8,IF(J298&gt;=200,6,IF(J298&gt;=100,4,IF(J298&gt;=1,2,IF(J298=0,0))))))</f>
        <v>0</v>
      </c>
      <c r="K686" s="17">
        <f>IF(K298&gt;=40,15,IF(K298&gt;=25,12,IF(K298&gt;=15,9,IF(K298&gt;=8,6,0))))</f>
        <v>0</v>
      </c>
      <c r="L686" s="17">
        <f>IF(L298="설치",5,0)</f>
        <v>0</v>
      </c>
      <c r="M686" s="17">
        <f>IF(M298="가능",5,0)</f>
        <v>0</v>
      </c>
      <c r="N686" s="17">
        <f>IF(N298="사용",5,0)</f>
        <v>0</v>
      </c>
      <c r="O686" s="17">
        <f>IF(O298&gt;=550,10,IF(O298&gt;=400,8,IF(O298&gt;=300,6,IF(O298&gt;=200,4,IF(O298&gt;=50,2,0)))))</f>
        <v>0</v>
      </c>
      <c r="P686" s="17">
        <f>IF(P298&gt;=5000,10,IF(P298&gt;=3000,8,IF(P298&gt;=2000,6,IF(P298&gt;=1000,4,IF(P298&gt;=500,2,0)))))</f>
        <v>0</v>
      </c>
      <c r="Q686" s="17">
        <f>IF(Q298&gt;=1000,10,IF(Q298&gt;=800,8,IF(Q298&gt;=600,6,IF(Q298&gt;=400,4,IF(Q298&gt;=200,2,0)))))</f>
        <v>0</v>
      </c>
      <c r="R686" s="17">
        <f>IF(R298&gt;=5000,5,IF(R298&gt;=3000,4,IF(R298&gt;=2000,3,IF(R298&gt;=1000,2,IF(R298&gt;=500,1,0)))))</f>
        <v>0</v>
      </c>
      <c r="S686" s="17">
        <f>IF(S298&gt;=4000,5,IF(S298&gt;=2500,4,IF(S298&gt;=1000,3,IF(S298&gt;=500,2,IF(S298&gt;=300,1,0)))))</f>
        <v>0</v>
      </c>
      <c r="T686" s="17">
        <f>IF(T298&gt;=15,15,IF(T298&gt;=12,12,IF(T298&gt;=9,9,IF(T298&gt;=6,6,IF(T298&gt;=1,3,0)))))</f>
        <v>0</v>
      </c>
      <c r="U686" s="17">
        <f>IF(U298&gt;=50,15,IF(U298&gt;=20,10,IF(U298&gt;=1,5,0)))</f>
        <v>0</v>
      </c>
      <c r="V686" s="17">
        <f>IF(V298&gt;=3,15,IF(V298&gt;=2,10,IF(V298&gt;=1,5,0)))</f>
        <v>0</v>
      </c>
      <c r="W686" s="17">
        <f>IF(W298&gt;=25,10,IF(W298&gt;=20,8,IF(W298&gt;=16,6,IF(W298&gt;=11,4,IF(W298&gt;=6,2,IF(W298&gt;=1,1,0))))))</f>
        <v>0</v>
      </c>
      <c r="X686" s="17">
        <f>IF(X298="구성",15,0)</f>
        <v>0</v>
      </c>
      <c r="Y686" s="17">
        <f>IF(Y298&gt;=4,10,IF(Y298=3,8,IF(Y298=2,6,IF(Y298=1,4,0))))</f>
        <v>0</v>
      </c>
      <c r="Z686" s="35">
        <f>Z298</f>
        <v>0</v>
      </c>
      <c r="AA686" s="35">
        <f>AA298</f>
        <v>0</v>
      </c>
      <c r="AB686" s="35">
        <f>AB298</f>
        <v>0</v>
      </c>
      <c r="AC686" s="35">
        <f>AC298</f>
        <v>0</v>
      </c>
      <c r="AD686" s="35">
        <f>AD298</f>
        <v>0</v>
      </c>
      <c r="AE686" s="18">
        <f t="shared" si="6"/>
        <v>0</v>
      </c>
    </row>
    <row r="687" spans="1:31" x14ac:dyDescent="0.3">
      <c r="A687" s="217">
        <f>A299</f>
        <v>294</v>
      </c>
      <c r="B687" s="16">
        <f>B299</f>
        <v>0</v>
      </c>
      <c r="C687" s="198">
        <f>C299</f>
        <v>0</v>
      </c>
      <c r="D687" s="16">
        <f>D299</f>
        <v>0</v>
      </c>
      <c r="E687" s="16">
        <f t="shared" si="10"/>
        <v>0</v>
      </c>
      <c r="F687" s="17">
        <f>IF(F299="후원(일시22건 또는 정기8건)또는 자원봉사(8명)",10,IF(F299="후원(일시13건 또는 정기5건)또는 자원봉사(7명)",8,IF(F299="후원(일시7건 또는 정기3건)또는 자원봉사(4명)",6,IF(F299="후원(일시4건 또는 정기2건)또는 자원봉사(2명)",4,IF(F299="후원(일시1건 또는 정기1건)또는 자원봉사(1명)",2,0)))))</f>
        <v>0</v>
      </c>
      <c r="G687" s="17">
        <f>IF(G299="게시",5,0)</f>
        <v>0</v>
      </c>
      <c r="H687" s="17">
        <f>IF(H299&gt;=6,20,IF(H299=5,15,IF(H299=4,10,IF(H299=3,5,0))))</f>
        <v>0</v>
      </c>
      <c r="I687" s="17">
        <f>IF(I299&gt;=30,20,IF(I299&gt;=22,15,IF(I299&gt;=15,10,IF(I299&gt;=8,5,0))))</f>
        <v>0</v>
      </c>
      <c r="J687" s="17">
        <f>IF(J299&gt;=500,10,IF(J299&gt;=300,8,IF(J299&gt;=200,6,IF(J299&gt;=100,4,IF(J299&gt;=1,2,IF(J299=0,0))))))</f>
        <v>0</v>
      </c>
      <c r="K687" s="17">
        <f>IF(K299&gt;=40,15,IF(K299&gt;=25,12,IF(K299&gt;=15,9,IF(K299&gt;=8,6,0))))</f>
        <v>0</v>
      </c>
      <c r="L687" s="17">
        <f>IF(L299="설치",5,0)</f>
        <v>0</v>
      </c>
      <c r="M687" s="17">
        <f>IF(M299="가능",5,0)</f>
        <v>0</v>
      </c>
      <c r="N687" s="17">
        <f>IF(N299="사용",5,0)</f>
        <v>0</v>
      </c>
      <c r="O687" s="17">
        <f>IF(O299&gt;=550,10,IF(O299&gt;=400,8,IF(O299&gt;=300,6,IF(O299&gt;=200,4,IF(O299&gt;=50,2,0)))))</f>
        <v>0</v>
      </c>
      <c r="P687" s="17">
        <f>IF(P299&gt;=5000,10,IF(P299&gt;=3000,8,IF(P299&gt;=2000,6,IF(P299&gt;=1000,4,IF(P299&gt;=500,2,0)))))</f>
        <v>0</v>
      </c>
      <c r="Q687" s="17">
        <f>IF(Q299&gt;=1000,10,IF(Q299&gt;=800,8,IF(Q299&gt;=600,6,IF(Q299&gt;=400,4,IF(Q299&gt;=200,2,0)))))</f>
        <v>0</v>
      </c>
      <c r="R687" s="17">
        <f>IF(R299&gt;=5000,5,IF(R299&gt;=3000,4,IF(R299&gt;=2000,3,IF(R299&gt;=1000,2,IF(R299&gt;=500,1,0)))))</f>
        <v>0</v>
      </c>
      <c r="S687" s="17">
        <f>IF(S299&gt;=4000,5,IF(S299&gt;=2500,4,IF(S299&gt;=1000,3,IF(S299&gt;=500,2,IF(S299&gt;=300,1,0)))))</f>
        <v>0</v>
      </c>
      <c r="T687" s="17">
        <f>IF(T299&gt;=15,15,IF(T299&gt;=12,12,IF(T299&gt;=9,9,IF(T299&gt;=6,6,IF(T299&gt;=1,3,0)))))</f>
        <v>0</v>
      </c>
      <c r="U687" s="17">
        <f>IF(U299&gt;=50,15,IF(U299&gt;=20,10,IF(U299&gt;=1,5,0)))</f>
        <v>0</v>
      </c>
      <c r="V687" s="17">
        <f>IF(V299&gt;=3,15,IF(V299&gt;=2,10,IF(V299&gt;=1,5,0)))</f>
        <v>0</v>
      </c>
      <c r="W687" s="17">
        <f>IF(W299&gt;=25,10,IF(W299&gt;=20,8,IF(W299&gt;=16,6,IF(W299&gt;=11,4,IF(W299&gt;=6,2,IF(W299&gt;=1,1,0))))))</f>
        <v>0</v>
      </c>
      <c r="X687" s="17">
        <f>IF(X299="구성",15,0)</f>
        <v>0</v>
      </c>
      <c r="Y687" s="17">
        <f>IF(Y299&gt;=4,10,IF(Y299=3,8,IF(Y299=2,6,IF(Y299=1,4,0))))</f>
        <v>0</v>
      </c>
      <c r="Z687" s="35">
        <f>Z299</f>
        <v>0</v>
      </c>
      <c r="AA687" s="35">
        <f>AA299</f>
        <v>0</v>
      </c>
      <c r="AB687" s="35">
        <f>AB299</f>
        <v>0</v>
      </c>
      <c r="AC687" s="35">
        <f>AC299</f>
        <v>0</v>
      </c>
      <c r="AD687" s="35">
        <f>AD299</f>
        <v>0</v>
      </c>
      <c r="AE687" s="18">
        <f t="shared" si="6"/>
        <v>0</v>
      </c>
    </row>
    <row r="688" spans="1:31" x14ac:dyDescent="0.3">
      <c r="A688" s="217">
        <f>A300</f>
        <v>295</v>
      </c>
      <c r="B688" s="16">
        <f>B300</f>
        <v>0</v>
      </c>
      <c r="C688" s="198">
        <f>C300</f>
        <v>0</v>
      </c>
      <c r="D688" s="16">
        <f>D300</f>
        <v>0</v>
      </c>
      <c r="E688" s="16">
        <f t="shared" si="10"/>
        <v>0</v>
      </c>
      <c r="F688" s="17">
        <f>IF(F300="후원(일시22건 또는 정기8건)또는 자원봉사(8명)",10,IF(F300="후원(일시13건 또는 정기5건)또는 자원봉사(7명)",8,IF(F300="후원(일시7건 또는 정기3건)또는 자원봉사(4명)",6,IF(F300="후원(일시4건 또는 정기2건)또는 자원봉사(2명)",4,IF(F300="후원(일시1건 또는 정기1건)또는 자원봉사(1명)",2,0)))))</f>
        <v>0</v>
      </c>
      <c r="G688" s="17">
        <f>IF(G300="게시",5,0)</f>
        <v>0</v>
      </c>
      <c r="H688" s="17">
        <f>IF(H300&gt;=6,20,IF(H300=5,15,IF(H300=4,10,IF(H300=3,5,0))))</f>
        <v>0</v>
      </c>
      <c r="I688" s="17">
        <f>IF(I300&gt;=30,20,IF(I300&gt;=22,15,IF(I300&gt;=15,10,IF(I300&gt;=8,5,0))))</f>
        <v>0</v>
      </c>
      <c r="J688" s="17">
        <f>IF(J300&gt;=500,10,IF(J300&gt;=300,8,IF(J300&gt;=200,6,IF(J300&gt;=100,4,IF(J300&gt;=1,2,IF(J300=0,0))))))</f>
        <v>0</v>
      </c>
      <c r="K688" s="17">
        <f>IF(K300&gt;=40,15,IF(K300&gt;=25,12,IF(K300&gt;=15,9,IF(K300&gt;=8,6,0))))</f>
        <v>0</v>
      </c>
      <c r="L688" s="17">
        <f>IF(L300="설치",5,0)</f>
        <v>0</v>
      </c>
      <c r="M688" s="17">
        <f>IF(M300="가능",5,0)</f>
        <v>0</v>
      </c>
      <c r="N688" s="17">
        <f>IF(N300="사용",5,0)</f>
        <v>0</v>
      </c>
      <c r="O688" s="17">
        <f>IF(O300&gt;=550,10,IF(O300&gt;=400,8,IF(O300&gt;=300,6,IF(O300&gt;=200,4,IF(O300&gt;=50,2,0)))))</f>
        <v>0</v>
      </c>
      <c r="P688" s="17">
        <f>IF(P300&gt;=5000,10,IF(P300&gt;=3000,8,IF(P300&gt;=2000,6,IF(P300&gt;=1000,4,IF(P300&gt;=500,2,0)))))</f>
        <v>0</v>
      </c>
      <c r="Q688" s="17">
        <f>IF(Q300&gt;=1000,10,IF(Q300&gt;=800,8,IF(Q300&gt;=600,6,IF(Q300&gt;=400,4,IF(Q300&gt;=200,2,0)))))</f>
        <v>0</v>
      </c>
      <c r="R688" s="17">
        <f>IF(R300&gt;=5000,5,IF(R300&gt;=3000,4,IF(R300&gt;=2000,3,IF(R300&gt;=1000,2,IF(R300&gt;=500,1,0)))))</f>
        <v>0</v>
      </c>
      <c r="S688" s="17">
        <f>IF(S300&gt;=4000,5,IF(S300&gt;=2500,4,IF(S300&gt;=1000,3,IF(S300&gt;=500,2,IF(S300&gt;=300,1,0)))))</f>
        <v>0</v>
      </c>
      <c r="T688" s="17">
        <f>IF(T300&gt;=15,15,IF(T300&gt;=12,12,IF(T300&gt;=9,9,IF(T300&gt;=6,6,IF(T300&gt;=1,3,0)))))</f>
        <v>0</v>
      </c>
      <c r="U688" s="17">
        <f>IF(U300&gt;=50,15,IF(U300&gt;=20,10,IF(U300&gt;=1,5,0)))</f>
        <v>0</v>
      </c>
      <c r="V688" s="17">
        <f>IF(V300&gt;=3,15,IF(V300&gt;=2,10,IF(V300&gt;=1,5,0)))</f>
        <v>0</v>
      </c>
      <c r="W688" s="17">
        <f>IF(W300&gt;=25,10,IF(W300&gt;=20,8,IF(W300&gt;=16,6,IF(W300&gt;=11,4,IF(W300&gt;=6,2,IF(W300&gt;=1,1,0))))))</f>
        <v>0</v>
      </c>
      <c r="X688" s="17">
        <f>IF(X300="구성",15,0)</f>
        <v>0</v>
      </c>
      <c r="Y688" s="17">
        <f>IF(Y300&gt;=4,10,IF(Y300=3,8,IF(Y300=2,6,IF(Y300=1,4,0))))</f>
        <v>0</v>
      </c>
      <c r="Z688" s="35">
        <f>Z300</f>
        <v>0</v>
      </c>
      <c r="AA688" s="35">
        <f>AA300</f>
        <v>0</v>
      </c>
      <c r="AB688" s="35">
        <f>AB300</f>
        <v>0</v>
      </c>
      <c r="AC688" s="35">
        <f>AC300</f>
        <v>0</v>
      </c>
      <c r="AD688" s="35">
        <f>AD300</f>
        <v>0</v>
      </c>
      <c r="AE688" s="18">
        <f t="shared" si="6"/>
        <v>0</v>
      </c>
    </row>
    <row r="689" spans="1:31" x14ac:dyDescent="0.3">
      <c r="A689" s="217">
        <f>A301</f>
        <v>296</v>
      </c>
      <c r="B689" s="16">
        <f>B301</f>
        <v>0</v>
      </c>
      <c r="C689" s="198">
        <f>C301</f>
        <v>0</v>
      </c>
      <c r="D689" s="16">
        <f>D301</f>
        <v>0</v>
      </c>
      <c r="E689" s="16">
        <f t="shared" si="10"/>
        <v>0</v>
      </c>
      <c r="F689" s="17">
        <f>IF(F301="후원(일시22건 또는 정기8건)또는 자원봉사(8명)",10,IF(F301="후원(일시13건 또는 정기5건)또는 자원봉사(7명)",8,IF(F301="후원(일시7건 또는 정기3건)또는 자원봉사(4명)",6,IF(F301="후원(일시4건 또는 정기2건)또는 자원봉사(2명)",4,IF(F301="후원(일시1건 또는 정기1건)또는 자원봉사(1명)",2,0)))))</f>
        <v>0</v>
      </c>
      <c r="G689" s="17">
        <f>IF(G301="게시",5,0)</f>
        <v>0</v>
      </c>
      <c r="H689" s="17">
        <f>IF(H301&gt;=6,20,IF(H301=5,15,IF(H301=4,10,IF(H301=3,5,0))))</f>
        <v>0</v>
      </c>
      <c r="I689" s="17">
        <f>IF(I301&gt;=30,20,IF(I301&gt;=22,15,IF(I301&gt;=15,10,IF(I301&gt;=8,5,0))))</f>
        <v>0</v>
      </c>
      <c r="J689" s="17">
        <f>IF(J301&gt;=500,10,IF(J301&gt;=300,8,IF(J301&gt;=200,6,IF(J301&gt;=100,4,IF(J301&gt;=1,2,IF(J301=0,0))))))</f>
        <v>0</v>
      </c>
      <c r="K689" s="17">
        <f>IF(K301&gt;=40,15,IF(K301&gt;=25,12,IF(K301&gt;=15,9,IF(K301&gt;=8,6,0))))</f>
        <v>0</v>
      </c>
      <c r="L689" s="17">
        <f>IF(L301="설치",5,0)</f>
        <v>0</v>
      </c>
      <c r="M689" s="17">
        <f>IF(M301="가능",5,0)</f>
        <v>0</v>
      </c>
      <c r="N689" s="17">
        <f>IF(N301="사용",5,0)</f>
        <v>0</v>
      </c>
      <c r="O689" s="17">
        <f>IF(O301&gt;=550,10,IF(O301&gt;=400,8,IF(O301&gt;=300,6,IF(O301&gt;=200,4,IF(O301&gt;=50,2,0)))))</f>
        <v>0</v>
      </c>
      <c r="P689" s="17">
        <f>IF(P301&gt;=5000,10,IF(P301&gt;=3000,8,IF(P301&gt;=2000,6,IF(P301&gt;=1000,4,IF(P301&gt;=500,2,0)))))</f>
        <v>0</v>
      </c>
      <c r="Q689" s="17">
        <f>IF(Q301&gt;=1000,10,IF(Q301&gt;=800,8,IF(Q301&gt;=600,6,IF(Q301&gt;=400,4,IF(Q301&gt;=200,2,0)))))</f>
        <v>0</v>
      </c>
      <c r="R689" s="17">
        <f>IF(R301&gt;=5000,5,IF(R301&gt;=3000,4,IF(R301&gt;=2000,3,IF(R301&gt;=1000,2,IF(R301&gt;=500,1,0)))))</f>
        <v>0</v>
      </c>
      <c r="S689" s="17">
        <f>IF(S301&gt;=4000,5,IF(S301&gt;=2500,4,IF(S301&gt;=1000,3,IF(S301&gt;=500,2,IF(S301&gt;=300,1,0)))))</f>
        <v>0</v>
      </c>
      <c r="T689" s="17">
        <f>IF(T301&gt;=15,15,IF(T301&gt;=12,12,IF(T301&gt;=9,9,IF(T301&gt;=6,6,IF(T301&gt;=1,3,0)))))</f>
        <v>0</v>
      </c>
      <c r="U689" s="17">
        <f>IF(U301&gt;=50,15,IF(U301&gt;=20,10,IF(U301&gt;=1,5,0)))</f>
        <v>0</v>
      </c>
      <c r="V689" s="17">
        <f>IF(V301&gt;=3,15,IF(V301&gt;=2,10,IF(V301&gt;=1,5,0)))</f>
        <v>0</v>
      </c>
      <c r="W689" s="17">
        <f>IF(W301&gt;=25,10,IF(W301&gt;=20,8,IF(W301&gt;=16,6,IF(W301&gt;=11,4,IF(W301&gt;=6,2,IF(W301&gt;=1,1,0))))))</f>
        <v>0</v>
      </c>
      <c r="X689" s="17">
        <f>IF(X301="구성",15,0)</f>
        <v>0</v>
      </c>
      <c r="Y689" s="17">
        <f>IF(Y301&gt;=4,10,IF(Y301=3,8,IF(Y301=2,6,IF(Y301=1,4,0))))</f>
        <v>0</v>
      </c>
      <c r="Z689" s="35">
        <f>Z301</f>
        <v>0</v>
      </c>
      <c r="AA689" s="35">
        <f>AA301</f>
        <v>0</v>
      </c>
      <c r="AB689" s="35">
        <f>AB301</f>
        <v>0</v>
      </c>
      <c r="AC689" s="35">
        <f>AC301</f>
        <v>0</v>
      </c>
      <c r="AD689" s="35">
        <f>AD301</f>
        <v>0</v>
      </c>
      <c r="AE689" s="18">
        <f t="shared" si="6"/>
        <v>0</v>
      </c>
    </row>
    <row r="690" spans="1:31" x14ac:dyDescent="0.3">
      <c r="A690" s="217">
        <f>A302</f>
        <v>297</v>
      </c>
      <c r="B690" s="16">
        <f>B302</f>
        <v>0</v>
      </c>
      <c r="C690" s="198">
        <f>C302</f>
        <v>0</v>
      </c>
      <c r="D690" s="16">
        <f>D302</f>
        <v>0</v>
      </c>
      <c r="E690" s="16">
        <f t="shared" si="10"/>
        <v>0</v>
      </c>
      <c r="F690" s="17">
        <f>IF(F302="후원(일시22건 또는 정기8건)또는 자원봉사(8명)",10,IF(F302="후원(일시13건 또는 정기5건)또는 자원봉사(7명)",8,IF(F302="후원(일시7건 또는 정기3건)또는 자원봉사(4명)",6,IF(F302="후원(일시4건 또는 정기2건)또는 자원봉사(2명)",4,IF(F302="후원(일시1건 또는 정기1건)또는 자원봉사(1명)",2,0)))))</f>
        <v>0</v>
      </c>
      <c r="G690" s="17">
        <f>IF(G302="게시",5,0)</f>
        <v>0</v>
      </c>
      <c r="H690" s="17">
        <f>IF(H302&gt;=6,20,IF(H302=5,15,IF(H302=4,10,IF(H302=3,5,0))))</f>
        <v>0</v>
      </c>
      <c r="I690" s="17">
        <f>IF(I302&gt;=30,20,IF(I302&gt;=22,15,IF(I302&gt;=15,10,IF(I302&gt;=8,5,0))))</f>
        <v>0</v>
      </c>
      <c r="J690" s="17">
        <f>IF(J302&gt;=500,10,IF(J302&gt;=300,8,IF(J302&gt;=200,6,IF(J302&gt;=100,4,IF(J302&gt;=1,2,IF(J302=0,0))))))</f>
        <v>0</v>
      </c>
      <c r="K690" s="17">
        <f>IF(K302&gt;=40,15,IF(K302&gt;=25,12,IF(K302&gt;=15,9,IF(K302&gt;=8,6,0))))</f>
        <v>0</v>
      </c>
      <c r="L690" s="17">
        <f>IF(L302="설치",5,0)</f>
        <v>0</v>
      </c>
      <c r="M690" s="17">
        <f>IF(M302="가능",5,0)</f>
        <v>0</v>
      </c>
      <c r="N690" s="17">
        <f>IF(N302="사용",5,0)</f>
        <v>0</v>
      </c>
      <c r="O690" s="17">
        <f>IF(O302&gt;=550,10,IF(O302&gt;=400,8,IF(O302&gt;=300,6,IF(O302&gt;=200,4,IF(O302&gt;=50,2,0)))))</f>
        <v>0</v>
      </c>
      <c r="P690" s="17">
        <f>IF(P302&gt;=5000,10,IF(P302&gt;=3000,8,IF(P302&gt;=2000,6,IF(P302&gt;=1000,4,IF(P302&gt;=500,2,0)))))</f>
        <v>0</v>
      </c>
      <c r="Q690" s="17">
        <f>IF(Q302&gt;=1000,10,IF(Q302&gt;=800,8,IF(Q302&gt;=600,6,IF(Q302&gt;=400,4,IF(Q302&gt;=200,2,0)))))</f>
        <v>0</v>
      </c>
      <c r="R690" s="17">
        <f>IF(R302&gt;=5000,5,IF(R302&gt;=3000,4,IF(R302&gt;=2000,3,IF(R302&gt;=1000,2,IF(R302&gt;=500,1,0)))))</f>
        <v>0</v>
      </c>
      <c r="S690" s="17">
        <f>IF(S302&gt;=4000,5,IF(S302&gt;=2500,4,IF(S302&gt;=1000,3,IF(S302&gt;=500,2,IF(S302&gt;=300,1,0)))))</f>
        <v>0</v>
      </c>
      <c r="T690" s="17">
        <f>IF(T302&gt;=15,15,IF(T302&gt;=12,12,IF(T302&gt;=9,9,IF(T302&gt;=6,6,IF(T302&gt;=1,3,0)))))</f>
        <v>0</v>
      </c>
      <c r="U690" s="17">
        <f>IF(U302&gt;=50,15,IF(U302&gt;=20,10,IF(U302&gt;=1,5,0)))</f>
        <v>0</v>
      </c>
      <c r="V690" s="17">
        <f>IF(V302&gt;=3,15,IF(V302&gt;=2,10,IF(V302&gt;=1,5,0)))</f>
        <v>0</v>
      </c>
      <c r="W690" s="17">
        <f>IF(W302&gt;=25,10,IF(W302&gt;=20,8,IF(W302&gt;=16,6,IF(W302&gt;=11,4,IF(W302&gt;=6,2,IF(W302&gt;=1,1,0))))))</f>
        <v>0</v>
      </c>
      <c r="X690" s="17">
        <f>IF(X302="구성",15,0)</f>
        <v>0</v>
      </c>
      <c r="Y690" s="17">
        <f>IF(Y302&gt;=4,10,IF(Y302=3,8,IF(Y302=2,6,IF(Y302=1,4,0))))</f>
        <v>0</v>
      </c>
      <c r="Z690" s="35">
        <f>Z302</f>
        <v>0</v>
      </c>
      <c r="AA690" s="35">
        <f>AA302</f>
        <v>0</v>
      </c>
      <c r="AB690" s="35">
        <f>AB302</f>
        <v>0</v>
      </c>
      <c r="AC690" s="35">
        <f>AC302</f>
        <v>0</v>
      </c>
      <c r="AD690" s="35">
        <f>AD302</f>
        <v>0</v>
      </c>
      <c r="AE690" s="18">
        <f t="shared" si="6"/>
        <v>0</v>
      </c>
    </row>
    <row r="691" spans="1:31" x14ac:dyDescent="0.3">
      <c r="A691" s="217">
        <f>A303</f>
        <v>298</v>
      </c>
      <c r="B691" s="16">
        <f>B303</f>
        <v>0</v>
      </c>
      <c r="C691" s="198">
        <f>C303</f>
        <v>0</v>
      </c>
      <c r="D691" s="16">
        <f>D303</f>
        <v>0</v>
      </c>
      <c r="E691" s="16">
        <f t="shared" si="10"/>
        <v>0</v>
      </c>
      <c r="F691" s="17">
        <f>IF(F303="후원(일시22건 또는 정기8건)또는 자원봉사(8명)",10,IF(F303="후원(일시13건 또는 정기5건)또는 자원봉사(7명)",8,IF(F303="후원(일시7건 또는 정기3건)또는 자원봉사(4명)",6,IF(F303="후원(일시4건 또는 정기2건)또는 자원봉사(2명)",4,IF(F303="후원(일시1건 또는 정기1건)또는 자원봉사(1명)",2,0)))))</f>
        <v>0</v>
      </c>
      <c r="G691" s="17">
        <f>IF(G303="게시",5,0)</f>
        <v>0</v>
      </c>
      <c r="H691" s="17">
        <f>IF(H303&gt;=6,20,IF(H303=5,15,IF(H303=4,10,IF(H303=3,5,0))))</f>
        <v>0</v>
      </c>
      <c r="I691" s="17">
        <f>IF(I303&gt;=30,20,IF(I303&gt;=22,15,IF(I303&gt;=15,10,IF(I303&gt;=8,5,0))))</f>
        <v>0</v>
      </c>
      <c r="J691" s="17">
        <f>IF(J303&gt;=500,10,IF(J303&gt;=300,8,IF(J303&gt;=200,6,IF(J303&gt;=100,4,IF(J303&gt;=1,2,IF(J303=0,0))))))</f>
        <v>0</v>
      </c>
      <c r="K691" s="17">
        <f>IF(K303&gt;=40,15,IF(K303&gt;=25,12,IF(K303&gt;=15,9,IF(K303&gt;=8,6,0))))</f>
        <v>0</v>
      </c>
      <c r="L691" s="17">
        <f>IF(L303="설치",5,0)</f>
        <v>0</v>
      </c>
      <c r="M691" s="17">
        <f>IF(M303="가능",5,0)</f>
        <v>0</v>
      </c>
      <c r="N691" s="17">
        <f>IF(N303="사용",5,0)</f>
        <v>0</v>
      </c>
      <c r="O691" s="17">
        <f>IF(O303&gt;=550,10,IF(O303&gt;=400,8,IF(O303&gt;=300,6,IF(O303&gt;=200,4,IF(O303&gt;=50,2,0)))))</f>
        <v>0</v>
      </c>
      <c r="P691" s="17">
        <f>IF(P303&gt;=5000,10,IF(P303&gt;=3000,8,IF(P303&gt;=2000,6,IF(P303&gt;=1000,4,IF(P303&gt;=500,2,0)))))</f>
        <v>0</v>
      </c>
      <c r="Q691" s="17">
        <f>IF(Q303&gt;=1000,10,IF(Q303&gt;=800,8,IF(Q303&gt;=600,6,IF(Q303&gt;=400,4,IF(Q303&gt;=200,2,0)))))</f>
        <v>0</v>
      </c>
      <c r="R691" s="17">
        <f>IF(R303&gt;=5000,5,IF(R303&gt;=3000,4,IF(R303&gt;=2000,3,IF(R303&gt;=1000,2,IF(R303&gt;=500,1,0)))))</f>
        <v>0</v>
      </c>
      <c r="S691" s="17">
        <f>IF(S303&gt;=4000,5,IF(S303&gt;=2500,4,IF(S303&gt;=1000,3,IF(S303&gt;=500,2,IF(S303&gt;=300,1,0)))))</f>
        <v>0</v>
      </c>
      <c r="T691" s="17">
        <f>IF(T303&gt;=15,15,IF(T303&gt;=12,12,IF(T303&gt;=9,9,IF(T303&gt;=6,6,IF(T303&gt;=1,3,0)))))</f>
        <v>0</v>
      </c>
      <c r="U691" s="17">
        <f>IF(U303&gt;=50,15,IF(U303&gt;=20,10,IF(U303&gt;=1,5,0)))</f>
        <v>0</v>
      </c>
      <c r="V691" s="17">
        <f>IF(V303&gt;=3,15,IF(V303&gt;=2,10,IF(V303&gt;=1,5,0)))</f>
        <v>0</v>
      </c>
      <c r="W691" s="17">
        <f>IF(W303&gt;=25,10,IF(W303&gt;=20,8,IF(W303&gt;=16,6,IF(W303&gt;=11,4,IF(W303&gt;=6,2,IF(W303&gt;=1,1,0))))))</f>
        <v>0</v>
      </c>
      <c r="X691" s="17">
        <f>IF(X303="구성",15,0)</f>
        <v>0</v>
      </c>
      <c r="Y691" s="17">
        <f>IF(Y303&gt;=4,10,IF(Y303=3,8,IF(Y303=2,6,IF(Y303=1,4,0))))</f>
        <v>0</v>
      </c>
      <c r="Z691" s="35">
        <f>Z303</f>
        <v>0</v>
      </c>
      <c r="AA691" s="35">
        <f>AA303</f>
        <v>0</v>
      </c>
      <c r="AB691" s="35">
        <f>AB303</f>
        <v>0</v>
      </c>
      <c r="AC691" s="35">
        <f>AC303</f>
        <v>0</v>
      </c>
      <c r="AD691" s="35">
        <f>AD303</f>
        <v>0</v>
      </c>
      <c r="AE691" s="18">
        <f t="shared" si="6"/>
        <v>0</v>
      </c>
    </row>
    <row r="692" spans="1:31" x14ac:dyDescent="0.3">
      <c r="A692" s="217">
        <f>A304</f>
        <v>299</v>
      </c>
      <c r="B692" s="16">
        <f>B304</f>
        <v>0</v>
      </c>
      <c r="C692" s="198">
        <f>C304</f>
        <v>0</v>
      </c>
      <c r="D692" s="16">
        <f>D304</f>
        <v>0</v>
      </c>
      <c r="E692" s="16">
        <f t="shared" si="10"/>
        <v>0</v>
      </c>
      <c r="F692" s="17">
        <f>IF(F304="후원(일시22건 또는 정기8건)또는 자원봉사(8명)",10,IF(F304="후원(일시13건 또는 정기5건)또는 자원봉사(7명)",8,IF(F304="후원(일시7건 또는 정기3건)또는 자원봉사(4명)",6,IF(F304="후원(일시4건 또는 정기2건)또는 자원봉사(2명)",4,IF(F304="후원(일시1건 또는 정기1건)또는 자원봉사(1명)",2,0)))))</f>
        <v>0</v>
      </c>
      <c r="G692" s="17">
        <f>IF(G304="게시",5,0)</f>
        <v>0</v>
      </c>
      <c r="H692" s="17">
        <f>IF(H304&gt;=6,20,IF(H304=5,15,IF(H304=4,10,IF(H304=3,5,0))))</f>
        <v>0</v>
      </c>
      <c r="I692" s="17">
        <f>IF(I304&gt;=30,20,IF(I304&gt;=22,15,IF(I304&gt;=15,10,IF(I304&gt;=8,5,0))))</f>
        <v>0</v>
      </c>
      <c r="J692" s="17">
        <f>IF(J304&gt;=500,10,IF(J304&gt;=300,8,IF(J304&gt;=200,6,IF(J304&gt;=100,4,IF(J304&gt;=1,2,IF(J304=0,0))))))</f>
        <v>0</v>
      </c>
      <c r="K692" s="17">
        <f>IF(K304&gt;=40,15,IF(K304&gt;=25,12,IF(K304&gt;=15,9,IF(K304&gt;=8,6,0))))</f>
        <v>0</v>
      </c>
      <c r="L692" s="17">
        <f>IF(L304="설치",5,0)</f>
        <v>0</v>
      </c>
      <c r="M692" s="17">
        <f>IF(M304="가능",5,0)</f>
        <v>0</v>
      </c>
      <c r="N692" s="17">
        <f>IF(N304="사용",5,0)</f>
        <v>0</v>
      </c>
      <c r="O692" s="17">
        <f>IF(O304&gt;=550,10,IF(O304&gt;=400,8,IF(O304&gt;=300,6,IF(O304&gt;=200,4,IF(O304&gt;=50,2,0)))))</f>
        <v>0</v>
      </c>
      <c r="P692" s="17">
        <f>IF(P304&gt;=5000,10,IF(P304&gt;=3000,8,IF(P304&gt;=2000,6,IF(P304&gt;=1000,4,IF(P304&gt;=500,2,0)))))</f>
        <v>0</v>
      </c>
      <c r="Q692" s="17">
        <f>IF(Q304&gt;=1000,10,IF(Q304&gt;=800,8,IF(Q304&gt;=600,6,IF(Q304&gt;=400,4,IF(Q304&gt;=200,2,0)))))</f>
        <v>0</v>
      </c>
      <c r="R692" s="17">
        <f>IF(R304&gt;=5000,5,IF(R304&gt;=3000,4,IF(R304&gt;=2000,3,IF(R304&gt;=1000,2,IF(R304&gt;=500,1,0)))))</f>
        <v>0</v>
      </c>
      <c r="S692" s="17">
        <f>IF(S304&gt;=4000,5,IF(S304&gt;=2500,4,IF(S304&gt;=1000,3,IF(S304&gt;=500,2,IF(S304&gt;=300,1,0)))))</f>
        <v>0</v>
      </c>
      <c r="T692" s="17">
        <f>IF(T304&gt;=15,15,IF(T304&gt;=12,12,IF(T304&gt;=9,9,IF(T304&gt;=6,6,IF(T304&gt;=1,3,0)))))</f>
        <v>0</v>
      </c>
      <c r="U692" s="17">
        <f>IF(U304&gt;=50,15,IF(U304&gt;=20,10,IF(U304&gt;=1,5,0)))</f>
        <v>0</v>
      </c>
      <c r="V692" s="17">
        <f>IF(V304&gt;=3,15,IF(V304&gt;=2,10,IF(V304&gt;=1,5,0)))</f>
        <v>0</v>
      </c>
      <c r="W692" s="17">
        <f>IF(W304&gt;=25,10,IF(W304&gt;=20,8,IF(W304&gt;=16,6,IF(W304&gt;=11,4,IF(W304&gt;=6,2,IF(W304&gt;=1,1,0))))))</f>
        <v>0</v>
      </c>
      <c r="X692" s="17">
        <f>IF(X304="구성",15,0)</f>
        <v>0</v>
      </c>
      <c r="Y692" s="17">
        <f>IF(Y304&gt;=4,10,IF(Y304=3,8,IF(Y304=2,6,IF(Y304=1,4,0))))</f>
        <v>0</v>
      </c>
      <c r="Z692" s="35">
        <f>Z304</f>
        <v>0</v>
      </c>
      <c r="AA692" s="35">
        <f>AA304</f>
        <v>0</v>
      </c>
      <c r="AB692" s="35">
        <f>AB304</f>
        <v>0</v>
      </c>
      <c r="AC692" s="35">
        <f>AC304</f>
        <v>0</v>
      </c>
      <c r="AD692" s="35">
        <f>AD304</f>
        <v>0</v>
      </c>
      <c r="AE692" s="18">
        <f t="shared" si="6"/>
        <v>0</v>
      </c>
    </row>
    <row r="693" spans="1:31" x14ac:dyDescent="0.3">
      <c r="A693" s="217">
        <f>A305</f>
        <v>300</v>
      </c>
      <c r="B693" s="16">
        <f>B305</f>
        <v>0</v>
      </c>
      <c r="C693" s="198">
        <f>C305</f>
        <v>0</v>
      </c>
      <c r="D693" s="16">
        <f>D305</f>
        <v>0</v>
      </c>
      <c r="E693" s="16">
        <f t="shared" si="10"/>
        <v>0</v>
      </c>
      <c r="F693" s="17">
        <f>IF(F305="후원(일시22건 또는 정기8건)또는 자원봉사(8명)",10,IF(F305="후원(일시13건 또는 정기5건)또는 자원봉사(7명)",8,IF(F305="후원(일시7건 또는 정기3건)또는 자원봉사(4명)",6,IF(F305="후원(일시4건 또는 정기2건)또는 자원봉사(2명)",4,IF(F305="후원(일시1건 또는 정기1건)또는 자원봉사(1명)",2,0)))))</f>
        <v>0</v>
      </c>
      <c r="G693" s="17">
        <f>IF(G305="게시",5,0)</f>
        <v>0</v>
      </c>
      <c r="H693" s="17">
        <f>IF(H305&gt;=6,20,IF(H305=5,15,IF(H305=4,10,IF(H305=3,5,0))))</f>
        <v>0</v>
      </c>
      <c r="I693" s="17">
        <f>IF(I305&gt;=30,20,IF(I305&gt;=22,15,IF(I305&gt;=15,10,IF(I305&gt;=8,5,0))))</f>
        <v>0</v>
      </c>
      <c r="J693" s="17">
        <f>IF(J305&gt;=500,10,IF(J305&gt;=300,8,IF(J305&gt;=200,6,IF(J305&gt;=100,4,IF(J305&gt;=1,2,IF(J305=0,0))))))</f>
        <v>0</v>
      </c>
      <c r="K693" s="17">
        <f>IF(K305&gt;=40,15,IF(K305&gt;=25,12,IF(K305&gt;=15,9,IF(K305&gt;=8,6,0))))</f>
        <v>0</v>
      </c>
      <c r="L693" s="17">
        <f>IF(L305="설치",5,0)</f>
        <v>0</v>
      </c>
      <c r="M693" s="17">
        <f>IF(M305="가능",5,0)</f>
        <v>0</v>
      </c>
      <c r="N693" s="17">
        <f>IF(N305="사용",5,0)</f>
        <v>0</v>
      </c>
      <c r="O693" s="17">
        <f>IF(O305&gt;=550,10,IF(O305&gt;=400,8,IF(O305&gt;=300,6,IF(O305&gt;=200,4,IF(O305&gt;=50,2,0)))))</f>
        <v>0</v>
      </c>
      <c r="P693" s="17">
        <f>IF(P305&gt;=5000,10,IF(P305&gt;=3000,8,IF(P305&gt;=2000,6,IF(P305&gt;=1000,4,IF(P305&gt;=500,2,0)))))</f>
        <v>0</v>
      </c>
      <c r="Q693" s="17">
        <f>IF(Q305&gt;=1000,10,IF(Q305&gt;=800,8,IF(Q305&gt;=600,6,IF(Q305&gt;=400,4,IF(Q305&gt;=200,2,0)))))</f>
        <v>0</v>
      </c>
      <c r="R693" s="17">
        <f>IF(R305&gt;=5000,5,IF(R305&gt;=3000,4,IF(R305&gt;=2000,3,IF(R305&gt;=1000,2,IF(R305&gt;=500,1,0)))))</f>
        <v>0</v>
      </c>
      <c r="S693" s="17">
        <f>IF(S305&gt;=4000,5,IF(S305&gt;=2500,4,IF(S305&gt;=1000,3,IF(S305&gt;=500,2,IF(S305&gt;=300,1,0)))))</f>
        <v>0</v>
      </c>
      <c r="T693" s="17">
        <f>IF(T305&gt;=15,15,IF(T305&gt;=12,12,IF(T305&gt;=9,9,IF(T305&gt;=6,6,IF(T305&gt;=1,3,0)))))</f>
        <v>0</v>
      </c>
      <c r="U693" s="17">
        <f>IF(U305&gt;=50,15,IF(U305&gt;=20,10,IF(U305&gt;=1,5,0)))</f>
        <v>0</v>
      </c>
      <c r="V693" s="17">
        <f>IF(V305&gt;=3,15,IF(V305&gt;=2,10,IF(V305&gt;=1,5,0)))</f>
        <v>0</v>
      </c>
      <c r="W693" s="17">
        <f>IF(W305&gt;=25,10,IF(W305&gt;=20,8,IF(W305&gt;=16,6,IF(W305&gt;=11,4,IF(W305&gt;=6,2,IF(W305&gt;=1,1,0))))))</f>
        <v>0</v>
      </c>
      <c r="X693" s="17">
        <f>IF(X305="구성",15,0)</f>
        <v>0</v>
      </c>
      <c r="Y693" s="17">
        <f>IF(Y305&gt;=4,10,IF(Y305=3,8,IF(Y305=2,6,IF(Y305=1,4,0))))</f>
        <v>0</v>
      </c>
      <c r="Z693" s="35">
        <f>Z305</f>
        <v>0</v>
      </c>
      <c r="AA693" s="35">
        <f>AA305</f>
        <v>0</v>
      </c>
      <c r="AB693" s="35">
        <f>AB305</f>
        <v>0</v>
      </c>
      <c r="AC693" s="35">
        <f>AC305</f>
        <v>0</v>
      </c>
      <c r="AD693" s="35">
        <f>AD305</f>
        <v>0</v>
      </c>
      <c r="AE693" s="18">
        <f t="shared" si="6"/>
        <v>0</v>
      </c>
    </row>
    <row r="694" spans="1:31" x14ac:dyDescent="0.3">
      <c r="A694" s="217">
        <f>A306</f>
        <v>301</v>
      </c>
      <c r="B694" s="16">
        <f>B306</f>
        <v>0</v>
      </c>
      <c r="C694" s="198">
        <f>C306</f>
        <v>0</v>
      </c>
      <c r="D694" s="16">
        <f>D306</f>
        <v>0</v>
      </c>
      <c r="E694" s="16">
        <f t="shared" si="10"/>
        <v>0</v>
      </c>
      <c r="F694" s="17">
        <f>IF(F306="후원(일시22건 또는 정기8건)또는 자원봉사(8명)",10,IF(F306="후원(일시13건 또는 정기5건)또는 자원봉사(7명)",8,IF(F306="후원(일시7건 또는 정기3건)또는 자원봉사(4명)",6,IF(F306="후원(일시4건 또는 정기2건)또는 자원봉사(2명)",4,IF(F306="후원(일시1건 또는 정기1건)또는 자원봉사(1명)",2,0)))))</f>
        <v>0</v>
      </c>
      <c r="G694" s="17">
        <f>IF(G306="게시",5,0)</f>
        <v>0</v>
      </c>
      <c r="H694" s="17">
        <f>IF(H306&gt;=6,20,IF(H306=5,15,IF(H306=4,10,IF(H306=3,5,0))))</f>
        <v>0</v>
      </c>
      <c r="I694" s="17">
        <f>IF(I306&gt;=30,20,IF(I306&gt;=22,15,IF(I306&gt;=15,10,IF(I306&gt;=8,5,0))))</f>
        <v>0</v>
      </c>
      <c r="J694" s="17">
        <f>IF(J306&gt;=500,10,IF(J306&gt;=300,8,IF(J306&gt;=200,6,IF(J306&gt;=100,4,IF(J306&gt;=1,2,IF(J306=0,0))))))</f>
        <v>0</v>
      </c>
      <c r="K694" s="17">
        <f>IF(K306&gt;=40,15,IF(K306&gt;=25,12,IF(K306&gt;=15,9,IF(K306&gt;=8,6,0))))</f>
        <v>0</v>
      </c>
      <c r="L694" s="17">
        <f>IF(L306="설치",5,0)</f>
        <v>0</v>
      </c>
      <c r="M694" s="17">
        <f>IF(M306="가능",5,0)</f>
        <v>0</v>
      </c>
      <c r="N694" s="17">
        <f>IF(N306="사용",5,0)</f>
        <v>0</v>
      </c>
      <c r="O694" s="17">
        <f>IF(O306&gt;=550,10,IF(O306&gt;=400,8,IF(O306&gt;=300,6,IF(O306&gt;=200,4,IF(O306&gt;=50,2,0)))))</f>
        <v>0</v>
      </c>
      <c r="P694" s="17">
        <f>IF(P306&gt;=5000,10,IF(P306&gt;=3000,8,IF(P306&gt;=2000,6,IF(P306&gt;=1000,4,IF(P306&gt;=500,2,0)))))</f>
        <v>0</v>
      </c>
      <c r="Q694" s="17">
        <f>IF(Q306&gt;=1000,10,IF(Q306&gt;=800,8,IF(Q306&gt;=600,6,IF(Q306&gt;=400,4,IF(Q306&gt;=200,2,0)))))</f>
        <v>0</v>
      </c>
      <c r="R694" s="17">
        <f>IF(R306&gt;=5000,5,IF(R306&gt;=3000,4,IF(R306&gt;=2000,3,IF(R306&gt;=1000,2,IF(R306&gt;=500,1,0)))))</f>
        <v>0</v>
      </c>
      <c r="S694" s="17">
        <f>IF(S306&gt;=4000,5,IF(S306&gt;=2500,4,IF(S306&gt;=1000,3,IF(S306&gt;=500,2,IF(S306&gt;=300,1,0)))))</f>
        <v>0</v>
      </c>
      <c r="T694" s="17">
        <f>IF(T306&gt;=15,15,IF(T306&gt;=12,12,IF(T306&gt;=9,9,IF(T306&gt;=6,6,IF(T306&gt;=1,3,0)))))</f>
        <v>0</v>
      </c>
      <c r="U694" s="17">
        <f>IF(U306&gt;=50,15,IF(U306&gt;=20,10,IF(U306&gt;=1,5,0)))</f>
        <v>0</v>
      </c>
      <c r="V694" s="17">
        <f>IF(V306&gt;=3,15,IF(V306&gt;=2,10,IF(V306&gt;=1,5,0)))</f>
        <v>0</v>
      </c>
      <c r="W694" s="17">
        <f>IF(W306&gt;=25,10,IF(W306&gt;=20,8,IF(W306&gt;=16,6,IF(W306&gt;=11,4,IF(W306&gt;=6,2,IF(W306&gt;=1,1,0))))))</f>
        <v>0</v>
      </c>
      <c r="X694" s="17">
        <f>IF(X306="구성",15,0)</f>
        <v>0</v>
      </c>
      <c r="Y694" s="17">
        <f>IF(Y306&gt;=4,10,IF(Y306=3,8,IF(Y306=2,6,IF(Y306=1,4,0))))</f>
        <v>0</v>
      </c>
      <c r="Z694" s="35">
        <f>Z306</f>
        <v>0</v>
      </c>
      <c r="AA694" s="35">
        <f>AA306</f>
        <v>0</v>
      </c>
      <c r="AB694" s="35">
        <f>AB306</f>
        <v>0</v>
      </c>
      <c r="AC694" s="35">
        <f>AC306</f>
        <v>0</v>
      </c>
      <c r="AD694" s="35">
        <f>AD306</f>
        <v>0</v>
      </c>
      <c r="AE694" s="18">
        <f t="shared" si="6"/>
        <v>0</v>
      </c>
    </row>
    <row r="695" spans="1:31" x14ac:dyDescent="0.3">
      <c r="A695" s="217">
        <f>A307</f>
        <v>302</v>
      </c>
      <c r="B695" s="16">
        <f>B307</f>
        <v>0</v>
      </c>
      <c r="C695" s="198">
        <f>C307</f>
        <v>0</v>
      </c>
      <c r="D695" s="16">
        <f>D307</f>
        <v>0</v>
      </c>
      <c r="E695" s="16">
        <f t="shared" si="10"/>
        <v>0</v>
      </c>
      <c r="F695" s="17">
        <f>IF(F307="후원(일시22건 또는 정기8건)또는 자원봉사(8명)",10,IF(F307="후원(일시13건 또는 정기5건)또는 자원봉사(7명)",8,IF(F307="후원(일시7건 또는 정기3건)또는 자원봉사(4명)",6,IF(F307="후원(일시4건 또는 정기2건)또는 자원봉사(2명)",4,IF(F307="후원(일시1건 또는 정기1건)또는 자원봉사(1명)",2,0)))))</f>
        <v>0</v>
      </c>
      <c r="G695" s="17">
        <f>IF(G307="게시",5,0)</f>
        <v>0</v>
      </c>
      <c r="H695" s="17">
        <f>IF(H307&gt;=6,20,IF(H307=5,15,IF(H307=4,10,IF(H307=3,5,0))))</f>
        <v>0</v>
      </c>
      <c r="I695" s="17">
        <f>IF(I307&gt;=30,20,IF(I307&gt;=22,15,IF(I307&gt;=15,10,IF(I307&gt;=8,5,0))))</f>
        <v>0</v>
      </c>
      <c r="J695" s="17">
        <f>IF(J307&gt;=500,10,IF(J307&gt;=300,8,IF(J307&gt;=200,6,IF(J307&gt;=100,4,IF(J307&gt;=1,2,IF(J307=0,0))))))</f>
        <v>0</v>
      </c>
      <c r="K695" s="17">
        <f>IF(K307&gt;=40,15,IF(K307&gt;=25,12,IF(K307&gt;=15,9,IF(K307&gt;=8,6,0))))</f>
        <v>0</v>
      </c>
      <c r="L695" s="17">
        <f>IF(L307="설치",5,0)</f>
        <v>0</v>
      </c>
      <c r="M695" s="17">
        <f>IF(M307="가능",5,0)</f>
        <v>0</v>
      </c>
      <c r="N695" s="17">
        <f>IF(N307="사용",5,0)</f>
        <v>0</v>
      </c>
      <c r="O695" s="17">
        <f>IF(O307&gt;=550,10,IF(O307&gt;=400,8,IF(O307&gt;=300,6,IF(O307&gt;=200,4,IF(O307&gt;=50,2,0)))))</f>
        <v>0</v>
      </c>
      <c r="P695" s="17">
        <f>IF(P307&gt;=5000,10,IF(P307&gt;=3000,8,IF(P307&gt;=2000,6,IF(P307&gt;=1000,4,IF(P307&gt;=500,2,0)))))</f>
        <v>0</v>
      </c>
      <c r="Q695" s="17">
        <f>IF(Q307&gt;=1000,10,IF(Q307&gt;=800,8,IF(Q307&gt;=600,6,IF(Q307&gt;=400,4,IF(Q307&gt;=200,2,0)))))</f>
        <v>0</v>
      </c>
      <c r="R695" s="17">
        <f>IF(R307&gt;=5000,5,IF(R307&gt;=3000,4,IF(R307&gt;=2000,3,IF(R307&gt;=1000,2,IF(R307&gt;=500,1,0)))))</f>
        <v>0</v>
      </c>
      <c r="S695" s="17">
        <f>IF(S307&gt;=4000,5,IF(S307&gt;=2500,4,IF(S307&gt;=1000,3,IF(S307&gt;=500,2,IF(S307&gt;=300,1,0)))))</f>
        <v>0</v>
      </c>
      <c r="T695" s="17">
        <f>IF(T307&gt;=15,15,IF(T307&gt;=12,12,IF(T307&gt;=9,9,IF(T307&gt;=6,6,IF(T307&gt;=1,3,0)))))</f>
        <v>0</v>
      </c>
      <c r="U695" s="17">
        <f>IF(U307&gt;=50,15,IF(U307&gt;=20,10,IF(U307&gt;=1,5,0)))</f>
        <v>0</v>
      </c>
      <c r="V695" s="17">
        <f>IF(V307&gt;=3,15,IF(V307&gt;=2,10,IF(V307&gt;=1,5,0)))</f>
        <v>0</v>
      </c>
      <c r="W695" s="17">
        <f>IF(W307&gt;=25,10,IF(W307&gt;=20,8,IF(W307&gt;=16,6,IF(W307&gt;=11,4,IF(W307&gt;=6,2,IF(W307&gt;=1,1,0))))))</f>
        <v>0</v>
      </c>
      <c r="X695" s="17">
        <f>IF(X307="구성",15,0)</f>
        <v>0</v>
      </c>
      <c r="Y695" s="17">
        <f>IF(Y307&gt;=4,10,IF(Y307=3,8,IF(Y307=2,6,IF(Y307=1,4,0))))</f>
        <v>0</v>
      </c>
      <c r="Z695" s="35">
        <f>Z307</f>
        <v>0</v>
      </c>
      <c r="AA695" s="35">
        <f>AA307</f>
        <v>0</v>
      </c>
      <c r="AB695" s="35">
        <f>AB307</f>
        <v>0</v>
      </c>
      <c r="AC695" s="35">
        <f>AC307</f>
        <v>0</v>
      </c>
      <c r="AD695" s="35">
        <f>AD307</f>
        <v>0</v>
      </c>
      <c r="AE695" s="18">
        <f t="shared" si="6"/>
        <v>0</v>
      </c>
    </row>
    <row r="696" spans="1:31" x14ac:dyDescent="0.3">
      <c r="A696" s="217">
        <f>A308</f>
        <v>303</v>
      </c>
      <c r="B696" s="16">
        <f>B308</f>
        <v>0</v>
      </c>
      <c r="C696" s="198">
        <f>C308</f>
        <v>0</v>
      </c>
      <c r="D696" s="16">
        <f>D308</f>
        <v>0</v>
      </c>
      <c r="E696" s="16">
        <f t="shared" si="10"/>
        <v>0</v>
      </c>
      <c r="F696" s="17">
        <f>IF(F308="후원(일시22건 또는 정기8건)또는 자원봉사(8명)",10,IF(F308="후원(일시13건 또는 정기5건)또는 자원봉사(7명)",8,IF(F308="후원(일시7건 또는 정기3건)또는 자원봉사(4명)",6,IF(F308="후원(일시4건 또는 정기2건)또는 자원봉사(2명)",4,IF(F308="후원(일시1건 또는 정기1건)또는 자원봉사(1명)",2,0)))))</f>
        <v>0</v>
      </c>
      <c r="G696" s="17">
        <f>IF(G308="게시",5,0)</f>
        <v>0</v>
      </c>
      <c r="H696" s="17">
        <f>IF(H308&gt;=6,20,IF(H308=5,15,IF(H308=4,10,IF(H308=3,5,0))))</f>
        <v>0</v>
      </c>
      <c r="I696" s="17">
        <f>IF(I308&gt;=30,20,IF(I308&gt;=22,15,IF(I308&gt;=15,10,IF(I308&gt;=8,5,0))))</f>
        <v>0</v>
      </c>
      <c r="J696" s="17">
        <f>IF(J308&gt;=500,10,IF(J308&gt;=300,8,IF(J308&gt;=200,6,IF(J308&gt;=100,4,IF(J308&gt;=1,2,IF(J308=0,0))))))</f>
        <v>0</v>
      </c>
      <c r="K696" s="17">
        <f>IF(K308&gt;=40,15,IF(K308&gt;=25,12,IF(K308&gt;=15,9,IF(K308&gt;=8,6,0))))</f>
        <v>0</v>
      </c>
      <c r="L696" s="17">
        <f>IF(L308="설치",5,0)</f>
        <v>0</v>
      </c>
      <c r="M696" s="17">
        <f>IF(M308="가능",5,0)</f>
        <v>0</v>
      </c>
      <c r="N696" s="17">
        <f>IF(N308="사용",5,0)</f>
        <v>0</v>
      </c>
      <c r="O696" s="17">
        <f>IF(O308&gt;=550,10,IF(O308&gt;=400,8,IF(O308&gt;=300,6,IF(O308&gt;=200,4,IF(O308&gt;=50,2,0)))))</f>
        <v>0</v>
      </c>
      <c r="P696" s="17">
        <f>IF(P308&gt;=5000,10,IF(P308&gt;=3000,8,IF(P308&gt;=2000,6,IF(P308&gt;=1000,4,IF(P308&gt;=500,2,0)))))</f>
        <v>0</v>
      </c>
      <c r="Q696" s="17">
        <f>IF(Q308&gt;=1000,10,IF(Q308&gt;=800,8,IF(Q308&gt;=600,6,IF(Q308&gt;=400,4,IF(Q308&gt;=200,2,0)))))</f>
        <v>0</v>
      </c>
      <c r="R696" s="17">
        <f>IF(R308&gt;=5000,5,IF(R308&gt;=3000,4,IF(R308&gt;=2000,3,IF(R308&gt;=1000,2,IF(R308&gt;=500,1,0)))))</f>
        <v>0</v>
      </c>
      <c r="S696" s="17">
        <f>IF(S308&gt;=4000,5,IF(S308&gt;=2500,4,IF(S308&gt;=1000,3,IF(S308&gt;=500,2,IF(S308&gt;=300,1,0)))))</f>
        <v>0</v>
      </c>
      <c r="T696" s="17">
        <f>IF(T308&gt;=15,15,IF(T308&gt;=12,12,IF(T308&gt;=9,9,IF(T308&gt;=6,6,IF(T308&gt;=1,3,0)))))</f>
        <v>0</v>
      </c>
      <c r="U696" s="17">
        <f>IF(U308&gt;=50,15,IF(U308&gt;=20,10,IF(U308&gt;=1,5,0)))</f>
        <v>0</v>
      </c>
      <c r="V696" s="17">
        <f>IF(V308&gt;=3,15,IF(V308&gt;=2,10,IF(V308&gt;=1,5,0)))</f>
        <v>0</v>
      </c>
      <c r="W696" s="17">
        <f>IF(W308&gt;=25,10,IF(W308&gt;=20,8,IF(W308&gt;=16,6,IF(W308&gt;=11,4,IF(W308&gt;=6,2,IF(W308&gt;=1,1,0))))))</f>
        <v>0</v>
      </c>
      <c r="X696" s="17">
        <f>IF(X308="구성",15,0)</f>
        <v>0</v>
      </c>
      <c r="Y696" s="17">
        <f>IF(Y308&gt;=4,10,IF(Y308=3,8,IF(Y308=2,6,IF(Y308=1,4,0))))</f>
        <v>0</v>
      </c>
      <c r="Z696" s="35">
        <f>Z308</f>
        <v>0</v>
      </c>
      <c r="AA696" s="35">
        <f>AA308</f>
        <v>0</v>
      </c>
      <c r="AB696" s="35">
        <f>AB308</f>
        <v>0</v>
      </c>
      <c r="AC696" s="35">
        <f>AC308</f>
        <v>0</v>
      </c>
      <c r="AD696" s="35">
        <f>AD308</f>
        <v>0</v>
      </c>
      <c r="AE696" s="18">
        <f t="shared" si="6"/>
        <v>0</v>
      </c>
    </row>
    <row r="697" spans="1:31" x14ac:dyDescent="0.3">
      <c r="A697" s="217">
        <f>A309</f>
        <v>304</v>
      </c>
      <c r="B697" s="16">
        <f>B309</f>
        <v>0</v>
      </c>
      <c r="C697" s="198">
        <f>C309</f>
        <v>0</v>
      </c>
      <c r="D697" s="16">
        <f>D309</f>
        <v>0</v>
      </c>
      <c r="E697" s="16">
        <f t="shared" si="10"/>
        <v>0</v>
      </c>
      <c r="F697" s="17">
        <f>IF(F309="후원(일시22건 또는 정기8건)또는 자원봉사(8명)",10,IF(F309="후원(일시13건 또는 정기5건)또는 자원봉사(7명)",8,IF(F309="후원(일시7건 또는 정기3건)또는 자원봉사(4명)",6,IF(F309="후원(일시4건 또는 정기2건)또는 자원봉사(2명)",4,IF(F309="후원(일시1건 또는 정기1건)또는 자원봉사(1명)",2,0)))))</f>
        <v>0</v>
      </c>
      <c r="G697" s="17">
        <f>IF(G309="게시",5,0)</f>
        <v>0</v>
      </c>
      <c r="H697" s="17">
        <f>IF(H309&gt;=6,20,IF(H309=5,15,IF(H309=4,10,IF(H309=3,5,0))))</f>
        <v>0</v>
      </c>
      <c r="I697" s="17">
        <f>IF(I309&gt;=30,20,IF(I309&gt;=22,15,IF(I309&gt;=15,10,IF(I309&gt;=8,5,0))))</f>
        <v>0</v>
      </c>
      <c r="J697" s="17">
        <f>IF(J309&gt;=500,10,IF(J309&gt;=300,8,IF(J309&gt;=200,6,IF(J309&gt;=100,4,IF(J309&gt;=1,2,IF(J309=0,0))))))</f>
        <v>0</v>
      </c>
      <c r="K697" s="17">
        <f>IF(K309&gt;=40,15,IF(K309&gt;=25,12,IF(K309&gt;=15,9,IF(K309&gt;=8,6,0))))</f>
        <v>0</v>
      </c>
      <c r="L697" s="17">
        <f>IF(L309="설치",5,0)</f>
        <v>0</v>
      </c>
      <c r="M697" s="17">
        <f>IF(M309="가능",5,0)</f>
        <v>0</v>
      </c>
      <c r="N697" s="17">
        <f>IF(N309="사용",5,0)</f>
        <v>0</v>
      </c>
      <c r="O697" s="17">
        <f>IF(O309&gt;=550,10,IF(O309&gt;=400,8,IF(O309&gt;=300,6,IF(O309&gt;=200,4,IF(O309&gt;=50,2,0)))))</f>
        <v>0</v>
      </c>
      <c r="P697" s="17">
        <f>IF(P309&gt;=5000,10,IF(P309&gt;=3000,8,IF(P309&gt;=2000,6,IF(P309&gt;=1000,4,IF(P309&gt;=500,2,0)))))</f>
        <v>0</v>
      </c>
      <c r="Q697" s="17">
        <f>IF(Q309&gt;=1000,10,IF(Q309&gt;=800,8,IF(Q309&gt;=600,6,IF(Q309&gt;=400,4,IF(Q309&gt;=200,2,0)))))</f>
        <v>0</v>
      </c>
      <c r="R697" s="17">
        <f>IF(R309&gt;=5000,5,IF(R309&gt;=3000,4,IF(R309&gt;=2000,3,IF(R309&gt;=1000,2,IF(R309&gt;=500,1,0)))))</f>
        <v>0</v>
      </c>
      <c r="S697" s="17">
        <f>IF(S309&gt;=4000,5,IF(S309&gt;=2500,4,IF(S309&gt;=1000,3,IF(S309&gt;=500,2,IF(S309&gt;=300,1,0)))))</f>
        <v>0</v>
      </c>
      <c r="T697" s="17">
        <f>IF(T309&gt;=15,15,IF(T309&gt;=12,12,IF(T309&gt;=9,9,IF(T309&gt;=6,6,IF(T309&gt;=1,3,0)))))</f>
        <v>0</v>
      </c>
      <c r="U697" s="17">
        <f>IF(U309&gt;=50,15,IF(U309&gt;=20,10,IF(U309&gt;=1,5,0)))</f>
        <v>0</v>
      </c>
      <c r="V697" s="17">
        <f>IF(V309&gt;=3,15,IF(V309&gt;=2,10,IF(V309&gt;=1,5,0)))</f>
        <v>0</v>
      </c>
      <c r="W697" s="17">
        <f>IF(W309&gt;=25,10,IF(W309&gt;=20,8,IF(W309&gt;=16,6,IF(W309&gt;=11,4,IF(W309&gt;=6,2,IF(W309&gt;=1,1,0))))))</f>
        <v>0</v>
      </c>
      <c r="X697" s="17">
        <f>IF(X309="구성",15,0)</f>
        <v>0</v>
      </c>
      <c r="Y697" s="17">
        <f>IF(Y309&gt;=4,10,IF(Y309=3,8,IF(Y309=2,6,IF(Y309=1,4,0))))</f>
        <v>0</v>
      </c>
      <c r="Z697" s="35">
        <f>Z309</f>
        <v>0</v>
      </c>
      <c r="AA697" s="35">
        <f>AA309</f>
        <v>0</v>
      </c>
      <c r="AB697" s="35">
        <f>AB309</f>
        <v>0</v>
      </c>
      <c r="AC697" s="35">
        <f>AC309</f>
        <v>0</v>
      </c>
      <c r="AD697" s="35">
        <f>AD309</f>
        <v>0</v>
      </c>
      <c r="AE697" s="18">
        <f t="shared" si="6"/>
        <v>0</v>
      </c>
    </row>
    <row r="698" spans="1:31" x14ac:dyDescent="0.3">
      <c r="A698" s="217">
        <f>A310</f>
        <v>305</v>
      </c>
      <c r="B698" s="16">
        <f>B310</f>
        <v>0</v>
      </c>
      <c r="C698" s="198">
        <f>C310</f>
        <v>0</v>
      </c>
      <c r="D698" s="16">
        <f>D310</f>
        <v>0</v>
      </c>
      <c r="E698" s="16">
        <f t="shared" si="10"/>
        <v>0</v>
      </c>
      <c r="F698" s="17">
        <f>IF(F310="후원(일시22건 또는 정기8건)또는 자원봉사(8명)",10,IF(F310="후원(일시13건 또는 정기5건)또는 자원봉사(7명)",8,IF(F310="후원(일시7건 또는 정기3건)또는 자원봉사(4명)",6,IF(F310="후원(일시4건 또는 정기2건)또는 자원봉사(2명)",4,IF(F310="후원(일시1건 또는 정기1건)또는 자원봉사(1명)",2,0)))))</f>
        <v>0</v>
      </c>
      <c r="G698" s="17">
        <f>IF(G310="게시",5,0)</f>
        <v>0</v>
      </c>
      <c r="H698" s="17">
        <f>IF(H310&gt;=6,20,IF(H310=5,15,IF(H310=4,10,IF(H310=3,5,0))))</f>
        <v>0</v>
      </c>
      <c r="I698" s="17">
        <f>IF(I310&gt;=30,20,IF(I310&gt;=22,15,IF(I310&gt;=15,10,IF(I310&gt;=8,5,0))))</f>
        <v>0</v>
      </c>
      <c r="J698" s="17">
        <f>IF(J310&gt;=500,10,IF(J310&gt;=300,8,IF(J310&gt;=200,6,IF(J310&gt;=100,4,IF(J310&gt;=1,2,IF(J310=0,0))))))</f>
        <v>0</v>
      </c>
      <c r="K698" s="17">
        <f>IF(K310&gt;=40,15,IF(K310&gt;=25,12,IF(K310&gt;=15,9,IF(K310&gt;=8,6,0))))</f>
        <v>0</v>
      </c>
      <c r="L698" s="17">
        <f>IF(L310="설치",5,0)</f>
        <v>0</v>
      </c>
      <c r="M698" s="17">
        <f>IF(M310="가능",5,0)</f>
        <v>0</v>
      </c>
      <c r="N698" s="17">
        <f>IF(N310="사용",5,0)</f>
        <v>0</v>
      </c>
      <c r="O698" s="17">
        <f>IF(O310&gt;=550,10,IF(O310&gt;=400,8,IF(O310&gt;=300,6,IF(O310&gt;=200,4,IF(O310&gt;=50,2,0)))))</f>
        <v>0</v>
      </c>
      <c r="P698" s="17">
        <f>IF(P310&gt;=5000,10,IF(P310&gt;=3000,8,IF(P310&gt;=2000,6,IF(P310&gt;=1000,4,IF(P310&gt;=500,2,0)))))</f>
        <v>0</v>
      </c>
      <c r="Q698" s="17">
        <f>IF(Q310&gt;=1000,10,IF(Q310&gt;=800,8,IF(Q310&gt;=600,6,IF(Q310&gt;=400,4,IF(Q310&gt;=200,2,0)))))</f>
        <v>0</v>
      </c>
      <c r="R698" s="17">
        <f>IF(R310&gt;=5000,5,IF(R310&gt;=3000,4,IF(R310&gt;=2000,3,IF(R310&gt;=1000,2,IF(R310&gt;=500,1,0)))))</f>
        <v>0</v>
      </c>
      <c r="S698" s="17">
        <f>IF(S310&gt;=4000,5,IF(S310&gt;=2500,4,IF(S310&gt;=1000,3,IF(S310&gt;=500,2,IF(S310&gt;=300,1,0)))))</f>
        <v>0</v>
      </c>
      <c r="T698" s="17">
        <f>IF(T310&gt;=15,15,IF(T310&gt;=12,12,IF(T310&gt;=9,9,IF(T310&gt;=6,6,IF(T310&gt;=1,3,0)))))</f>
        <v>0</v>
      </c>
      <c r="U698" s="17">
        <f>IF(U310&gt;=50,15,IF(U310&gt;=20,10,IF(U310&gt;=1,5,0)))</f>
        <v>0</v>
      </c>
      <c r="V698" s="17">
        <f>IF(V310&gt;=3,15,IF(V310&gt;=2,10,IF(V310&gt;=1,5,0)))</f>
        <v>0</v>
      </c>
      <c r="W698" s="17">
        <f>IF(W310&gt;=25,10,IF(W310&gt;=20,8,IF(W310&gt;=16,6,IF(W310&gt;=11,4,IF(W310&gt;=6,2,IF(W310&gt;=1,1,0))))))</f>
        <v>0</v>
      </c>
      <c r="X698" s="17">
        <f>IF(X310="구성",15,0)</f>
        <v>0</v>
      </c>
      <c r="Y698" s="17">
        <f>IF(Y310&gt;=4,10,IF(Y310=3,8,IF(Y310=2,6,IF(Y310=1,4,0))))</f>
        <v>0</v>
      </c>
      <c r="Z698" s="35">
        <f>Z310</f>
        <v>0</v>
      </c>
      <c r="AA698" s="35">
        <f>AA310</f>
        <v>0</v>
      </c>
      <c r="AB698" s="35">
        <f>AB310</f>
        <v>0</v>
      </c>
      <c r="AC698" s="35">
        <f>AC310</f>
        <v>0</v>
      </c>
      <c r="AD698" s="35">
        <f>AD310</f>
        <v>0</v>
      </c>
      <c r="AE698" s="18">
        <f t="shared" si="6"/>
        <v>0</v>
      </c>
    </row>
    <row r="699" spans="1:31" x14ac:dyDescent="0.3">
      <c r="A699" s="217">
        <f>A311</f>
        <v>306</v>
      </c>
      <c r="B699" s="16">
        <f>B311</f>
        <v>0</v>
      </c>
      <c r="C699" s="198">
        <f>C311</f>
        <v>0</v>
      </c>
      <c r="D699" s="16">
        <f>D311</f>
        <v>0</v>
      </c>
      <c r="E699" s="16">
        <f t="shared" si="10"/>
        <v>0</v>
      </c>
      <c r="F699" s="17">
        <f>IF(F311="후원(일시22건 또는 정기8건)또는 자원봉사(8명)",10,IF(F311="후원(일시13건 또는 정기5건)또는 자원봉사(7명)",8,IF(F311="후원(일시7건 또는 정기3건)또는 자원봉사(4명)",6,IF(F311="후원(일시4건 또는 정기2건)또는 자원봉사(2명)",4,IF(F311="후원(일시1건 또는 정기1건)또는 자원봉사(1명)",2,0)))))</f>
        <v>0</v>
      </c>
      <c r="G699" s="17">
        <f>IF(G311="게시",5,0)</f>
        <v>0</v>
      </c>
      <c r="H699" s="17">
        <f>IF(H311&gt;=6,20,IF(H311=5,15,IF(H311=4,10,IF(H311=3,5,0))))</f>
        <v>0</v>
      </c>
      <c r="I699" s="17">
        <f>IF(I311&gt;=30,20,IF(I311&gt;=22,15,IF(I311&gt;=15,10,IF(I311&gt;=8,5,0))))</f>
        <v>0</v>
      </c>
      <c r="J699" s="17">
        <f>IF(J311&gt;=500,10,IF(J311&gt;=300,8,IF(J311&gt;=200,6,IF(J311&gt;=100,4,IF(J311&gt;=1,2,IF(J311=0,0))))))</f>
        <v>0</v>
      </c>
      <c r="K699" s="17">
        <f>IF(K311&gt;=40,15,IF(K311&gt;=25,12,IF(K311&gt;=15,9,IF(K311&gt;=8,6,0))))</f>
        <v>0</v>
      </c>
      <c r="L699" s="17">
        <f>IF(L311="설치",5,0)</f>
        <v>0</v>
      </c>
      <c r="M699" s="17">
        <f>IF(M311="가능",5,0)</f>
        <v>0</v>
      </c>
      <c r="N699" s="17">
        <f>IF(N311="사용",5,0)</f>
        <v>0</v>
      </c>
      <c r="O699" s="17">
        <f>IF(O311&gt;=550,10,IF(O311&gt;=400,8,IF(O311&gt;=300,6,IF(O311&gt;=200,4,IF(O311&gt;=50,2,0)))))</f>
        <v>0</v>
      </c>
      <c r="P699" s="17">
        <f>IF(P311&gt;=5000,10,IF(P311&gt;=3000,8,IF(P311&gt;=2000,6,IF(P311&gt;=1000,4,IF(P311&gt;=500,2,0)))))</f>
        <v>0</v>
      </c>
      <c r="Q699" s="17">
        <f>IF(Q311&gt;=1000,10,IF(Q311&gt;=800,8,IF(Q311&gt;=600,6,IF(Q311&gt;=400,4,IF(Q311&gt;=200,2,0)))))</f>
        <v>0</v>
      </c>
      <c r="R699" s="17">
        <f>IF(R311&gt;=5000,5,IF(R311&gt;=3000,4,IF(R311&gt;=2000,3,IF(R311&gt;=1000,2,IF(R311&gt;=500,1,0)))))</f>
        <v>0</v>
      </c>
      <c r="S699" s="17">
        <f>IF(S311&gt;=4000,5,IF(S311&gt;=2500,4,IF(S311&gt;=1000,3,IF(S311&gt;=500,2,IF(S311&gt;=300,1,0)))))</f>
        <v>0</v>
      </c>
      <c r="T699" s="17">
        <f>IF(T311&gt;=15,15,IF(T311&gt;=12,12,IF(T311&gt;=9,9,IF(T311&gt;=6,6,IF(T311&gt;=1,3,0)))))</f>
        <v>0</v>
      </c>
      <c r="U699" s="17">
        <f>IF(U311&gt;=50,15,IF(U311&gt;=20,10,IF(U311&gt;=1,5,0)))</f>
        <v>0</v>
      </c>
      <c r="V699" s="17">
        <f>IF(V311&gt;=3,15,IF(V311&gt;=2,10,IF(V311&gt;=1,5,0)))</f>
        <v>0</v>
      </c>
      <c r="W699" s="17">
        <f>IF(W311&gt;=25,10,IF(W311&gt;=20,8,IF(W311&gt;=16,6,IF(W311&gt;=11,4,IF(W311&gt;=6,2,IF(W311&gt;=1,1,0))))))</f>
        <v>0</v>
      </c>
      <c r="X699" s="17">
        <f>IF(X311="구성",15,0)</f>
        <v>0</v>
      </c>
      <c r="Y699" s="17">
        <f>IF(Y311&gt;=4,10,IF(Y311=3,8,IF(Y311=2,6,IF(Y311=1,4,0))))</f>
        <v>0</v>
      </c>
      <c r="Z699" s="35">
        <f>Z311</f>
        <v>0</v>
      </c>
      <c r="AA699" s="35">
        <f>AA311</f>
        <v>0</v>
      </c>
      <c r="AB699" s="35">
        <f>AB311</f>
        <v>0</v>
      </c>
      <c r="AC699" s="35">
        <f>AC311</f>
        <v>0</v>
      </c>
      <c r="AD699" s="35">
        <f>AD311</f>
        <v>0</v>
      </c>
      <c r="AE699" s="18">
        <f t="shared" si="6"/>
        <v>0</v>
      </c>
    </row>
    <row r="700" spans="1:31" x14ac:dyDescent="0.3">
      <c r="A700" s="217">
        <f>A312</f>
        <v>307</v>
      </c>
      <c r="B700" s="16">
        <f>B312</f>
        <v>0</v>
      </c>
      <c r="C700" s="198">
        <f>C312</f>
        <v>0</v>
      </c>
      <c r="D700" s="16">
        <f>D312</f>
        <v>0</v>
      </c>
      <c r="E700" s="16">
        <f t="shared" si="10"/>
        <v>0</v>
      </c>
      <c r="F700" s="17">
        <f>IF(F312="후원(일시22건 또는 정기8건)또는 자원봉사(8명)",10,IF(F312="후원(일시13건 또는 정기5건)또는 자원봉사(7명)",8,IF(F312="후원(일시7건 또는 정기3건)또는 자원봉사(4명)",6,IF(F312="후원(일시4건 또는 정기2건)또는 자원봉사(2명)",4,IF(F312="후원(일시1건 또는 정기1건)또는 자원봉사(1명)",2,0)))))</f>
        <v>0</v>
      </c>
      <c r="G700" s="17">
        <f>IF(G312="게시",5,0)</f>
        <v>0</v>
      </c>
      <c r="H700" s="17">
        <f>IF(H312&gt;=6,20,IF(H312=5,15,IF(H312=4,10,IF(H312=3,5,0))))</f>
        <v>0</v>
      </c>
      <c r="I700" s="17">
        <f>IF(I312&gt;=30,20,IF(I312&gt;=22,15,IF(I312&gt;=15,10,IF(I312&gt;=8,5,0))))</f>
        <v>0</v>
      </c>
      <c r="J700" s="17">
        <f>IF(J312&gt;=500,10,IF(J312&gt;=300,8,IF(J312&gt;=200,6,IF(J312&gt;=100,4,IF(J312&gt;=1,2,IF(J312=0,0))))))</f>
        <v>0</v>
      </c>
      <c r="K700" s="17">
        <f>IF(K312&gt;=40,15,IF(K312&gt;=25,12,IF(K312&gt;=15,9,IF(K312&gt;=8,6,0))))</f>
        <v>0</v>
      </c>
      <c r="L700" s="17">
        <f>IF(L312="설치",5,0)</f>
        <v>0</v>
      </c>
      <c r="M700" s="17">
        <f>IF(M312="가능",5,0)</f>
        <v>0</v>
      </c>
      <c r="N700" s="17">
        <f>IF(N312="사용",5,0)</f>
        <v>0</v>
      </c>
      <c r="O700" s="17">
        <f>IF(O312&gt;=550,10,IF(O312&gt;=400,8,IF(O312&gt;=300,6,IF(O312&gt;=200,4,IF(O312&gt;=50,2,0)))))</f>
        <v>0</v>
      </c>
      <c r="P700" s="17">
        <f>IF(P312&gt;=5000,10,IF(P312&gt;=3000,8,IF(P312&gt;=2000,6,IF(P312&gt;=1000,4,IF(P312&gt;=500,2,0)))))</f>
        <v>0</v>
      </c>
      <c r="Q700" s="17">
        <f>IF(Q312&gt;=1000,10,IF(Q312&gt;=800,8,IF(Q312&gt;=600,6,IF(Q312&gt;=400,4,IF(Q312&gt;=200,2,0)))))</f>
        <v>0</v>
      </c>
      <c r="R700" s="17">
        <f>IF(R312&gt;=5000,5,IF(R312&gt;=3000,4,IF(R312&gt;=2000,3,IF(R312&gt;=1000,2,IF(R312&gt;=500,1,0)))))</f>
        <v>0</v>
      </c>
      <c r="S700" s="17">
        <f>IF(S312&gt;=4000,5,IF(S312&gt;=2500,4,IF(S312&gt;=1000,3,IF(S312&gt;=500,2,IF(S312&gt;=300,1,0)))))</f>
        <v>0</v>
      </c>
      <c r="T700" s="17">
        <f>IF(T312&gt;=15,15,IF(T312&gt;=12,12,IF(T312&gt;=9,9,IF(T312&gt;=6,6,IF(T312&gt;=1,3,0)))))</f>
        <v>0</v>
      </c>
      <c r="U700" s="17">
        <f>IF(U312&gt;=50,15,IF(U312&gt;=20,10,IF(U312&gt;=1,5,0)))</f>
        <v>0</v>
      </c>
      <c r="V700" s="17">
        <f>IF(V312&gt;=3,15,IF(V312&gt;=2,10,IF(V312&gt;=1,5,0)))</f>
        <v>0</v>
      </c>
      <c r="W700" s="17">
        <f>IF(W312&gt;=25,10,IF(W312&gt;=20,8,IF(W312&gt;=16,6,IF(W312&gt;=11,4,IF(W312&gt;=6,2,IF(W312&gt;=1,1,0))))))</f>
        <v>0</v>
      </c>
      <c r="X700" s="17">
        <f>IF(X312="구성",15,0)</f>
        <v>0</v>
      </c>
      <c r="Y700" s="17">
        <f>IF(Y312&gt;=4,10,IF(Y312=3,8,IF(Y312=2,6,IF(Y312=1,4,0))))</f>
        <v>0</v>
      </c>
      <c r="Z700" s="35">
        <f>Z312</f>
        <v>0</v>
      </c>
      <c r="AA700" s="35">
        <f>AA312</f>
        <v>0</v>
      </c>
      <c r="AB700" s="35">
        <f>AB312</f>
        <v>0</v>
      </c>
      <c r="AC700" s="35">
        <f>AC312</f>
        <v>0</v>
      </c>
      <c r="AD700" s="35">
        <f>AD312</f>
        <v>0</v>
      </c>
      <c r="AE700" s="18">
        <f t="shared" si="6"/>
        <v>0</v>
      </c>
    </row>
    <row r="701" spans="1:31" x14ac:dyDescent="0.3">
      <c r="A701" s="217">
        <f>A313</f>
        <v>308</v>
      </c>
      <c r="B701" s="16">
        <f>B313</f>
        <v>0</v>
      </c>
      <c r="C701" s="198">
        <f>C313</f>
        <v>0</v>
      </c>
      <c r="D701" s="16">
        <f>D313</f>
        <v>0</v>
      </c>
      <c r="E701" s="16">
        <f t="shared" si="10"/>
        <v>0</v>
      </c>
      <c r="F701" s="17">
        <f>IF(F313="후원(일시22건 또는 정기8건)또는 자원봉사(8명)",10,IF(F313="후원(일시13건 또는 정기5건)또는 자원봉사(7명)",8,IF(F313="후원(일시7건 또는 정기3건)또는 자원봉사(4명)",6,IF(F313="후원(일시4건 또는 정기2건)또는 자원봉사(2명)",4,IF(F313="후원(일시1건 또는 정기1건)또는 자원봉사(1명)",2,0)))))</f>
        <v>0</v>
      </c>
      <c r="G701" s="17">
        <f>IF(G313="게시",5,0)</f>
        <v>0</v>
      </c>
      <c r="H701" s="17">
        <f>IF(H313&gt;=6,20,IF(H313=5,15,IF(H313=4,10,IF(H313=3,5,0))))</f>
        <v>0</v>
      </c>
      <c r="I701" s="17">
        <f>IF(I313&gt;=30,20,IF(I313&gt;=22,15,IF(I313&gt;=15,10,IF(I313&gt;=8,5,0))))</f>
        <v>0</v>
      </c>
      <c r="J701" s="17">
        <f>IF(J313&gt;=500,10,IF(J313&gt;=300,8,IF(J313&gt;=200,6,IF(J313&gt;=100,4,IF(J313&gt;=1,2,IF(J313=0,0))))))</f>
        <v>0</v>
      </c>
      <c r="K701" s="17">
        <f>IF(K313&gt;=40,15,IF(K313&gt;=25,12,IF(K313&gt;=15,9,IF(K313&gt;=8,6,0))))</f>
        <v>0</v>
      </c>
      <c r="L701" s="17">
        <f>IF(L313="설치",5,0)</f>
        <v>0</v>
      </c>
      <c r="M701" s="17">
        <f>IF(M313="가능",5,0)</f>
        <v>0</v>
      </c>
      <c r="N701" s="17">
        <f>IF(N313="사용",5,0)</f>
        <v>0</v>
      </c>
      <c r="O701" s="17">
        <f>IF(O313&gt;=550,10,IF(O313&gt;=400,8,IF(O313&gt;=300,6,IF(O313&gt;=200,4,IF(O313&gt;=50,2,0)))))</f>
        <v>0</v>
      </c>
      <c r="P701" s="17">
        <f>IF(P313&gt;=5000,10,IF(P313&gt;=3000,8,IF(P313&gt;=2000,6,IF(P313&gt;=1000,4,IF(P313&gt;=500,2,0)))))</f>
        <v>0</v>
      </c>
      <c r="Q701" s="17">
        <f>IF(Q313&gt;=1000,10,IF(Q313&gt;=800,8,IF(Q313&gt;=600,6,IF(Q313&gt;=400,4,IF(Q313&gt;=200,2,0)))))</f>
        <v>0</v>
      </c>
      <c r="R701" s="17">
        <f>IF(R313&gt;=5000,5,IF(R313&gt;=3000,4,IF(R313&gt;=2000,3,IF(R313&gt;=1000,2,IF(R313&gt;=500,1,0)))))</f>
        <v>0</v>
      </c>
      <c r="S701" s="17">
        <f>IF(S313&gt;=4000,5,IF(S313&gt;=2500,4,IF(S313&gt;=1000,3,IF(S313&gt;=500,2,IF(S313&gt;=300,1,0)))))</f>
        <v>0</v>
      </c>
      <c r="T701" s="17">
        <f>IF(T313&gt;=15,15,IF(T313&gt;=12,12,IF(T313&gt;=9,9,IF(T313&gt;=6,6,IF(T313&gt;=1,3,0)))))</f>
        <v>0</v>
      </c>
      <c r="U701" s="17">
        <f>IF(U313&gt;=50,15,IF(U313&gt;=20,10,IF(U313&gt;=1,5,0)))</f>
        <v>0</v>
      </c>
      <c r="V701" s="17">
        <f>IF(V313&gt;=3,15,IF(V313&gt;=2,10,IF(V313&gt;=1,5,0)))</f>
        <v>0</v>
      </c>
      <c r="W701" s="17">
        <f>IF(W313&gt;=25,10,IF(W313&gt;=20,8,IF(W313&gt;=16,6,IF(W313&gt;=11,4,IF(W313&gt;=6,2,IF(W313&gt;=1,1,0))))))</f>
        <v>0</v>
      </c>
      <c r="X701" s="17">
        <f>IF(X313="구성",15,0)</f>
        <v>0</v>
      </c>
      <c r="Y701" s="17">
        <f>IF(Y313&gt;=4,10,IF(Y313=3,8,IF(Y313=2,6,IF(Y313=1,4,0))))</f>
        <v>0</v>
      </c>
      <c r="Z701" s="35">
        <f>Z313</f>
        <v>0</v>
      </c>
      <c r="AA701" s="35">
        <f>AA313</f>
        <v>0</v>
      </c>
      <c r="AB701" s="35">
        <f>AB313</f>
        <v>0</v>
      </c>
      <c r="AC701" s="35">
        <f>AC313</f>
        <v>0</v>
      </c>
      <c r="AD701" s="35">
        <f>AD313</f>
        <v>0</v>
      </c>
      <c r="AE701" s="18">
        <f t="shared" si="6"/>
        <v>0</v>
      </c>
    </row>
    <row r="702" spans="1:31" x14ac:dyDescent="0.3">
      <c r="A702" s="217">
        <f>A314</f>
        <v>309</v>
      </c>
      <c r="B702" s="16">
        <f>B314</f>
        <v>0</v>
      </c>
      <c r="C702" s="198">
        <f>C314</f>
        <v>0</v>
      </c>
      <c r="D702" s="16">
        <f>D314</f>
        <v>0</v>
      </c>
      <c r="E702" s="16">
        <f t="shared" si="10"/>
        <v>0</v>
      </c>
      <c r="F702" s="17">
        <f>IF(F314="후원(일시22건 또는 정기8건)또는 자원봉사(8명)",10,IF(F314="후원(일시13건 또는 정기5건)또는 자원봉사(7명)",8,IF(F314="후원(일시7건 또는 정기3건)또는 자원봉사(4명)",6,IF(F314="후원(일시4건 또는 정기2건)또는 자원봉사(2명)",4,IF(F314="후원(일시1건 또는 정기1건)또는 자원봉사(1명)",2,0)))))</f>
        <v>0</v>
      </c>
      <c r="G702" s="17">
        <f>IF(G314="게시",5,0)</f>
        <v>0</v>
      </c>
      <c r="H702" s="17">
        <f>IF(H314&gt;=6,20,IF(H314=5,15,IF(H314=4,10,IF(H314=3,5,0))))</f>
        <v>0</v>
      </c>
      <c r="I702" s="17">
        <f>IF(I314&gt;=30,20,IF(I314&gt;=22,15,IF(I314&gt;=15,10,IF(I314&gt;=8,5,0))))</f>
        <v>0</v>
      </c>
      <c r="J702" s="17">
        <f>IF(J314&gt;=500,10,IF(J314&gt;=300,8,IF(J314&gt;=200,6,IF(J314&gt;=100,4,IF(J314&gt;=1,2,IF(J314=0,0))))))</f>
        <v>0</v>
      </c>
      <c r="K702" s="17">
        <f>IF(K314&gt;=40,15,IF(K314&gt;=25,12,IF(K314&gt;=15,9,IF(K314&gt;=8,6,0))))</f>
        <v>0</v>
      </c>
      <c r="L702" s="17">
        <f>IF(L314="설치",5,0)</f>
        <v>0</v>
      </c>
      <c r="M702" s="17">
        <f>IF(M314="가능",5,0)</f>
        <v>0</v>
      </c>
      <c r="N702" s="17">
        <f>IF(N314="사용",5,0)</f>
        <v>0</v>
      </c>
      <c r="O702" s="17">
        <f>IF(O314&gt;=550,10,IF(O314&gt;=400,8,IF(O314&gt;=300,6,IF(O314&gt;=200,4,IF(O314&gt;=50,2,0)))))</f>
        <v>0</v>
      </c>
      <c r="P702" s="17">
        <f>IF(P314&gt;=5000,10,IF(P314&gt;=3000,8,IF(P314&gt;=2000,6,IF(P314&gt;=1000,4,IF(P314&gt;=500,2,0)))))</f>
        <v>0</v>
      </c>
      <c r="Q702" s="17">
        <f>IF(Q314&gt;=1000,10,IF(Q314&gt;=800,8,IF(Q314&gt;=600,6,IF(Q314&gt;=400,4,IF(Q314&gt;=200,2,0)))))</f>
        <v>0</v>
      </c>
      <c r="R702" s="17">
        <f>IF(R314&gt;=5000,5,IF(R314&gt;=3000,4,IF(R314&gt;=2000,3,IF(R314&gt;=1000,2,IF(R314&gt;=500,1,0)))))</f>
        <v>0</v>
      </c>
      <c r="S702" s="17">
        <f>IF(S314&gt;=4000,5,IF(S314&gt;=2500,4,IF(S314&gt;=1000,3,IF(S314&gt;=500,2,IF(S314&gt;=300,1,0)))))</f>
        <v>0</v>
      </c>
      <c r="T702" s="17">
        <f>IF(T314&gt;=15,15,IF(T314&gt;=12,12,IF(T314&gt;=9,9,IF(T314&gt;=6,6,IF(T314&gt;=1,3,0)))))</f>
        <v>0</v>
      </c>
      <c r="U702" s="17">
        <f>IF(U314&gt;=50,15,IF(U314&gt;=20,10,IF(U314&gt;=1,5,0)))</f>
        <v>0</v>
      </c>
      <c r="V702" s="17">
        <f>IF(V314&gt;=3,15,IF(V314&gt;=2,10,IF(V314&gt;=1,5,0)))</f>
        <v>0</v>
      </c>
      <c r="W702" s="17">
        <f>IF(W314&gt;=25,10,IF(W314&gt;=20,8,IF(W314&gt;=16,6,IF(W314&gt;=11,4,IF(W314&gt;=6,2,IF(W314&gt;=1,1,0))))))</f>
        <v>0</v>
      </c>
      <c r="X702" s="17">
        <f>IF(X314="구성",15,0)</f>
        <v>0</v>
      </c>
      <c r="Y702" s="17">
        <f>IF(Y314&gt;=4,10,IF(Y314=3,8,IF(Y314=2,6,IF(Y314=1,4,0))))</f>
        <v>0</v>
      </c>
      <c r="Z702" s="35">
        <f>Z314</f>
        <v>0</v>
      </c>
      <c r="AA702" s="35">
        <f>AA314</f>
        <v>0</v>
      </c>
      <c r="AB702" s="35">
        <f>AB314</f>
        <v>0</v>
      </c>
      <c r="AC702" s="35">
        <f>AC314</f>
        <v>0</v>
      </c>
      <c r="AD702" s="35">
        <f>AD314</f>
        <v>0</v>
      </c>
      <c r="AE702" s="18">
        <f t="shared" si="6"/>
        <v>0</v>
      </c>
    </row>
    <row r="703" spans="1:31" x14ac:dyDescent="0.3">
      <c r="A703" s="217">
        <f>A315</f>
        <v>310</v>
      </c>
      <c r="B703" s="16">
        <f>B315</f>
        <v>0</v>
      </c>
      <c r="C703" s="198">
        <f>C315</f>
        <v>0</v>
      </c>
      <c r="D703" s="16">
        <f>D315</f>
        <v>0</v>
      </c>
      <c r="E703" s="16">
        <f t="shared" si="10"/>
        <v>0</v>
      </c>
      <c r="F703" s="17">
        <f>IF(F315="후원(일시22건 또는 정기8건)또는 자원봉사(8명)",10,IF(F315="후원(일시13건 또는 정기5건)또는 자원봉사(7명)",8,IF(F315="후원(일시7건 또는 정기3건)또는 자원봉사(4명)",6,IF(F315="후원(일시4건 또는 정기2건)또는 자원봉사(2명)",4,IF(F315="후원(일시1건 또는 정기1건)또는 자원봉사(1명)",2,0)))))</f>
        <v>0</v>
      </c>
      <c r="G703" s="17">
        <f>IF(G315="게시",5,0)</f>
        <v>0</v>
      </c>
      <c r="H703" s="17">
        <f>IF(H315&gt;=6,20,IF(H315=5,15,IF(H315=4,10,IF(H315=3,5,0))))</f>
        <v>0</v>
      </c>
      <c r="I703" s="17">
        <f>IF(I315&gt;=30,20,IF(I315&gt;=22,15,IF(I315&gt;=15,10,IF(I315&gt;=8,5,0))))</f>
        <v>0</v>
      </c>
      <c r="J703" s="17">
        <f>IF(J315&gt;=500,10,IF(J315&gt;=300,8,IF(J315&gt;=200,6,IF(J315&gt;=100,4,IF(J315&gt;=1,2,IF(J315=0,0))))))</f>
        <v>0</v>
      </c>
      <c r="K703" s="17">
        <f>IF(K315&gt;=40,15,IF(K315&gt;=25,12,IF(K315&gt;=15,9,IF(K315&gt;=8,6,0))))</f>
        <v>0</v>
      </c>
      <c r="L703" s="17">
        <f>IF(L315="설치",5,0)</f>
        <v>0</v>
      </c>
      <c r="M703" s="17">
        <f>IF(M315="가능",5,0)</f>
        <v>0</v>
      </c>
      <c r="N703" s="17">
        <f>IF(N315="사용",5,0)</f>
        <v>0</v>
      </c>
      <c r="O703" s="17">
        <f>IF(O315&gt;=550,10,IF(O315&gt;=400,8,IF(O315&gt;=300,6,IF(O315&gt;=200,4,IF(O315&gt;=50,2,0)))))</f>
        <v>0</v>
      </c>
      <c r="P703" s="17">
        <f>IF(P315&gt;=5000,10,IF(P315&gt;=3000,8,IF(P315&gt;=2000,6,IF(P315&gt;=1000,4,IF(P315&gt;=500,2,0)))))</f>
        <v>0</v>
      </c>
      <c r="Q703" s="17">
        <f>IF(Q315&gt;=1000,10,IF(Q315&gt;=800,8,IF(Q315&gt;=600,6,IF(Q315&gt;=400,4,IF(Q315&gt;=200,2,0)))))</f>
        <v>0</v>
      </c>
      <c r="R703" s="17">
        <f>IF(R315&gt;=5000,5,IF(R315&gt;=3000,4,IF(R315&gt;=2000,3,IF(R315&gt;=1000,2,IF(R315&gt;=500,1,0)))))</f>
        <v>0</v>
      </c>
      <c r="S703" s="17">
        <f>IF(S315&gt;=4000,5,IF(S315&gt;=2500,4,IF(S315&gt;=1000,3,IF(S315&gt;=500,2,IF(S315&gt;=300,1,0)))))</f>
        <v>0</v>
      </c>
      <c r="T703" s="17">
        <f>IF(T315&gt;=15,15,IF(T315&gt;=12,12,IF(T315&gt;=9,9,IF(T315&gt;=6,6,IF(T315&gt;=1,3,0)))))</f>
        <v>0</v>
      </c>
      <c r="U703" s="17">
        <f>IF(U315&gt;=50,15,IF(U315&gt;=20,10,IF(U315&gt;=1,5,0)))</f>
        <v>0</v>
      </c>
      <c r="V703" s="17">
        <f>IF(V315&gt;=3,15,IF(V315&gt;=2,10,IF(V315&gt;=1,5,0)))</f>
        <v>0</v>
      </c>
      <c r="W703" s="17">
        <f>IF(W315&gt;=25,10,IF(W315&gt;=20,8,IF(W315&gt;=16,6,IF(W315&gt;=11,4,IF(W315&gt;=6,2,IF(W315&gt;=1,1,0))))))</f>
        <v>0</v>
      </c>
      <c r="X703" s="17">
        <f>IF(X315="구성",15,0)</f>
        <v>0</v>
      </c>
      <c r="Y703" s="17">
        <f>IF(Y315&gt;=4,10,IF(Y315=3,8,IF(Y315=2,6,IF(Y315=1,4,0))))</f>
        <v>0</v>
      </c>
      <c r="Z703" s="35">
        <f>Z315</f>
        <v>0</v>
      </c>
      <c r="AA703" s="35">
        <f>AA315</f>
        <v>0</v>
      </c>
      <c r="AB703" s="35">
        <f>AB315</f>
        <v>0</v>
      </c>
      <c r="AC703" s="35">
        <f>AC315</f>
        <v>0</v>
      </c>
      <c r="AD703" s="35">
        <f>AD315</f>
        <v>0</v>
      </c>
      <c r="AE703" s="18">
        <f t="shared" si="6"/>
        <v>0</v>
      </c>
    </row>
    <row r="704" spans="1:31" x14ac:dyDescent="0.3">
      <c r="A704" s="217">
        <f>A316</f>
        <v>311</v>
      </c>
      <c r="B704" s="16">
        <f>B316</f>
        <v>0</v>
      </c>
      <c r="C704" s="198">
        <f>C316</f>
        <v>0</v>
      </c>
      <c r="D704" s="16">
        <f>D316</f>
        <v>0</v>
      </c>
      <c r="E704" s="16">
        <f t="shared" si="10"/>
        <v>0</v>
      </c>
      <c r="F704" s="17">
        <f>IF(F316="후원(일시22건 또는 정기8건)또는 자원봉사(8명)",10,IF(F316="후원(일시13건 또는 정기5건)또는 자원봉사(7명)",8,IF(F316="후원(일시7건 또는 정기3건)또는 자원봉사(4명)",6,IF(F316="후원(일시4건 또는 정기2건)또는 자원봉사(2명)",4,IF(F316="후원(일시1건 또는 정기1건)또는 자원봉사(1명)",2,0)))))</f>
        <v>0</v>
      </c>
      <c r="G704" s="17">
        <f>IF(G316="게시",5,0)</f>
        <v>0</v>
      </c>
      <c r="H704" s="17">
        <f>IF(H316&gt;=6,20,IF(H316=5,15,IF(H316=4,10,IF(H316=3,5,0))))</f>
        <v>0</v>
      </c>
      <c r="I704" s="17">
        <f>IF(I316&gt;=30,20,IF(I316&gt;=22,15,IF(I316&gt;=15,10,IF(I316&gt;=8,5,0))))</f>
        <v>0</v>
      </c>
      <c r="J704" s="17">
        <f>IF(J316&gt;=500,10,IF(J316&gt;=300,8,IF(J316&gt;=200,6,IF(J316&gt;=100,4,IF(J316&gt;=1,2,IF(J316=0,0))))))</f>
        <v>0</v>
      </c>
      <c r="K704" s="17">
        <f>IF(K316&gt;=40,15,IF(K316&gt;=25,12,IF(K316&gt;=15,9,IF(K316&gt;=8,6,0))))</f>
        <v>0</v>
      </c>
      <c r="L704" s="17">
        <f>IF(L316="설치",5,0)</f>
        <v>0</v>
      </c>
      <c r="M704" s="17">
        <f>IF(M316="가능",5,0)</f>
        <v>0</v>
      </c>
      <c r="N704" s="17">
        <f>IF(N316="사용",5,0)</f>
        <v>0</v>
      </c>
      <c r="O704" s="17">
        <f>IF(O316&gt;=550,10,IF(O316&gt;=400,8,IF(O316&gt;=300,6,IF(O316&gt;=200,4,IF(O316&gt;=50,2,0)))))</f>
        <v>0</v>
      </c>
      <c r="P704" s="17">
        <f>IF(P316&gt;=5000,10,IF(P316&gt;=3000,8,IF(P316&gt;=2000,6,IF(P316&gt;=1000,4,IF(P316&gt;=500,2,0)))))</f>
        <v>0</v>
      </c>
      <c r="Q704" s="17">
        <f>IF(Q316&gt;=1000,10,IF(Q316&gt;=800,8,IF(Q316&gt;=600,6,IF(Q316&gt;=400,4,IF(Q316&gt;=200,2,0)))))</f>
        <v>0</v>
      </c>
      <c r="R704" s="17">
        <f>IF(R316&gt;=5000,5,IF(R316&gt;=3000,4,IF(R316&gt;=2000,3,IF(R316&gt;=1000,2,IF(R316&gt;=500,1,0)))))</f>
        <v>0</v>
      </c>
      <c r="S704" s="17">
        <f>IF(S316&gt;=4000,5,IF(S316&gt;=2500,4,IF(S316&gt;=1000,3,IF(S316&gt;=500,2,IF(S316&gt;=300,1,0)))))</f>
        <v>0</v>
      </c>
      <c r="T704" s="17">
        <f>IF(T316&gt;=15,15,IF(T316&gt;=12,12,IF(T316&gt;=9,9,IF(T316&gt;=6,6,IF(T316&gt;=1,3,0)))))</f>
        <v>0</v>
      </c>
      <c r="U704" s="17">
        <f>IF(U316&gt;=50,15,IF(U316&gt;=20,10,IF(U316&gt;=1,5,0)))</f>
        <v>0</v>
      </c>
      <c r="V704" s="17">
        <f>IF(V316&gt;=3,15,IF(V316&gt;=2,10,IF(V316&gt;=1,5,0)))</f>
        <v>0</v>
      </c>
      <c r="W704" s="17">
        <f>IF(W316&gt;=25,10,IF(W316&gt;=20,8,IF(W316&gt;=16,6,IF(W316&gt;=11,4,IF(W316&gt;=6,2,IF(W316&gt;=1,1,0))))))</f>
        <v>0</v>
      </c>
      <c r="X704" s="17">
        <f>IF(X316="구성",15,0)</f>
        <v>0</v>
      </c>
      <c r="Y704" s="17">
        <f>IF(Y316&gt;=4,10,IF(Y316=3,8,IF(Y316=2,6,IF(Y316=1,4,0))))</f>
        <v>0</v>
      </c>
      <c r="Z704" s="35">
        <f>Z316</f>
        <v>0</v>
      </c>
      <c r="AA704" s="35">
        <f>AA316</f>
        <v>0</v>
      </c>
      <c r="AB704" s="35">
        <f>AB316</f>
        <v>0</v>
      </c>
      <c r="AC704" s="35">
        <f>AC316</f>
        <v>0</v>
      </c>
      <c r="AD704" s="35">
        <f>AD316</f>
        <v>0</v>
      </c>
      <c r="AE704" s="18">
        <f t="shared" si="6"/>
        <v>0</v>
      </c>
    </row>
    <row r="705" spans="1:31" x14ac:dyDescent="0.3">
      <c r="A705" s="217">
        <f>A317</f>
        <v>312</v>
      </c>
      <c r="B705" s="16">
        <f>B317</f>
        <v>0</v>
      </c>
      <c r="C705" s="198">
        <f>C317</f>
        <v>0</v>
      </c>
      <c r="D705" s="16">
        <f>D317</f>
        <v>0</v>
      </c>
      <c r="E705" s="16">
        <f t="shared" si="10"/>
        <v>0</v>
      </c>
      <c r="F705" s="17">
        <f>IF(F317="후원(일시22건 또는 정기8건)또는 자원봉사(8명)",10,IF(F317="후원(일시13건 또는 정기5건)또는 자원봉사(7명)",8,IF(F317="후원(일시7건 또는 정기3건)또는 자원봉사(4명)",6,IF(F317="후원(일시4건 또는 정기2건)또는 자원봉사(2명)",4,IF(F317="후원(일시1건 또는 정기1건)또는 자원봉사(1명)",2,0)))))</f>
        <v>0</v>
      </c>
      <c r="G705" s="17">
        <f>IF(G317="게시",5,0)</f>
        <v>0</v>
      </c>
      <c r="H705" s="17">
        <f>IF(H317&gt;=6,20,IF(H317=5,15,IF(H317=4,10,IF(H317=3,5,0))))</f>
        <v>0</v>
      </c>
      <c r="I705" s="17">
        <f>IF(I317&gt;=30,20,IF(I317&gt;=22,15,IF(I317&gt;=15,10,IF(I317&gt;=8,5,0))))</f>
        <v>0</v>
      </c>
      <c r="J705" s="17">
        <f>IF(J317&gt;=500,10,IF(J317&gt;=300,8,IF(J317&gt;=200,6,IF(J317&gt;=100,4,IF(J317&gt;=1,2,IF(J317=0,0))))))</f>
        <v>0</v>
      </c>
      <c r="K705" s="17">
        <f>IF(K317&gt;=40,15,IF(K317&gt;=25,12,IF(K317&gt;=15,9,IF(K317&gt;=8,6,0))))</f>
        <v>0</v>
      </c>
      <c r="L705" s="17">
        <f>IF(L317="설치",5,0)</f>
        <v>0</v>
      </c>
      <c r="M705" s="17">
        <f>IF(M317="가능",5,0)</f>
        <v>0</v>
      </c>
      <c r="N705" s="17">
        <f>IF(N317="사용",5,0)</f>
        <v>0</v>
      </c>
      <c r="O705" s="17">
        <f>IF(O317&gt;=550,10,IF(O317&gt;=400,8,IF(O317&gt;=300,6,IF(O317&gt;=200,4,IF(O317&gt;=50,2,0)))))</f>
        <v>0</v>
      </c>
      <c r="P705" s="17">
        <f>IF(P317&gt;=5000,10,IF(P317&gt;=3000,8,IF(P317&gt;=2000,6,IF(P317&gt;=1000,4,IF(P317&gt;=500,2,0)))))</f>
        <v>0</v>
      </c>
      <c r="Q705" s="17">
        <f>IF(Q317&gt;=1000,10,IF(Q317&gt;=800,8,IF(Q317&gt;=600,6,IF(Q317&gt;=400,4,IF(Q317&gt;=200,2,0)))))</f>
        <v>0</v>
      </c>
      <c r="R705" s="17">
        <f>IF(R317&gt;=5000,5,IF(R317&gt;=3000,4,IF(R317&gt;=2000,3,IF(R317&gt;=1000,2,IF(R317&gt;=500,1,0)))))</f>
        <v>0</v>
      </c>
      <c r="S705" s="17">
        <f>IF(S317&gt;=4000,5,IF(S317&gt;=2500,4,IF(S317&gt;=1000,3,IF(S317&gt;=500,2,IF(S317&gt;=300,1,0)))))</f>
        <v>0</v>
      </c>
      <c r="T705" s="17">
        <f>IF(T317&gt;=15,15,IF(T317&gt;=12,12,IF(T317&gt;=9,9,IF(T317&gt;=6,6,IF(T317&gt;=1,3,0)))))</f>
        <v>0</v>
      </c>
      <c r="U705" s="17">
        <f>IF(U317&gt;=50,15,IF(U317&gt;=20,10,IF(U317&gt;=1,5,0)))</f>
        <v>0</v>
      </c>
      <c r="V705" s="17">
        <f>IF(V317&gt;=3,15,IF(V317&gt;=2,10,IF(V317&gt;=1,5,0)))</f>
        <v>0</v>
      </c>
      <c r="W705" s="17">
        <f>IF(W317&gt;=25,10,IF(W317&gt;=20,8,IF(W317&gt;=16,6,IF(W317&gt;=11,4,IF(W317&gt;=6,2,IF(W317&gt;=1,1,0))))))</f>
        <v>0</v>
      </c>
      <c r="X705" s="17">
        <f>IF(X317="구성",15,0)</f>
        <v>0</v>
      </c>
      <c r="Y705" s="17">
        <f>IF(Y317&gt;=4,10,IF(Y317=3,8,IF(Y317=2,6,IF(Y317=1,4,0))))</f>
        <v>0</v>
      </c>
      <c r="Z705" s="35">
        <f>Z317</f>
        <v>0</v>
      </c>
      <c r="AA705" s="35">
        <f>AA317</f>
        <v>0</v>
      </c>
      <c r="AB705" s="35">
        <f>AB317</f>
        <v>0</v>
      </c>
      <c r="AC705" s="35">
        <f>AC317</f>
        <v>0</v>
      </c>
      <c r="AD705" s="35">
        <f>AD317</f>
        <v>0</v>
      </c>
      <c r="AE705" s="18">
        <f t="shared" si="6"/>
        <v>0</v>
      </c>
    </row>
    <row r="706" spans="1:31" x14ac:dyDescent="0.3">
      <c r="A706" s="217">
        <f>A318</f>
        <v>313</v>
      </c>
      <c r="B706" s="16">
        <f>B318</f>
        <v>0</v>
      </c>
      <c r="C706" s="198">
        <f>C318</f>
        <v>0</v>
      </c>
      <c r="D706" s="16">
        <f>D318</f>
        <v>0</v>
      </c>
      <c r="E706" s="16">
        <f t="shared" si="10"/>
        <v>0</v>
      </c>
      <c r="F706" s="17">
        <f>IF(F318="후원(일시22건 또는 정기8건)또는 자원봉사(8명)",10,IF(F318="후원(일시13건 또는 정기5건)또는 자원봉사(7명)",8,IF(F318="후원(일시7건 또는 정기3건)또는 자원봉사(4명)",6,IF(F318="후원(일시4건 또는 정기2건)또는 자원봉사(2명)",4,IF(F318="후원(일시1건 또는 정기1건)또는 자원봉사(1명)",2,0)))))</f>
        <v>0</v>
      </c>
      <c r="G706" s="17">
        <f>IF(G318="게시",5,0)</f>
        <v>0</v>
      </c>
      <c r="H706" s="17">
        <f>IF(H318&gt;=6,20,IF(H318=5,15,IF(H318=4,10,IF(H318=3,5,0))))</f>
        <v>0</v>
      </c>
      <c r="I706" s="17">
        <f>IF(I318&gt;=30,20,IF(I318&gt;=22,15,IF(I318&gt;=15,10,IF(I318&gt;=8,5,0))))</f>
        <v>0</v>
      </c>
      <c r="J706" s="17">
        <f>IF(J318&gt;=500,10,IF(J318&gt;=300,8,IF(J318&gt;=200,6,IF(J318&gt;=100,4,IF(J318&gt;=1,2,IF(J318=0,0))))))</f>
        <v>0</v>
      </c>
      <c r="K706" s="17">
        <f>IF(K318&gt;=40,15,IF(K318&gt;=25,12,IF(K318&gt;=15,9,IF(K318&gt;=8,6,0))))</f>
        <v>0</v>
      </c>
      <c r="L706" s="17">
        <f>IF(L318="설치",5,0)</f>
        <v>0</v>
      </c>
      <c r="M706" s="17">
        <f>IF(M318="가능",5,0)</f>
        <v>0</v>
      </c>
      <c r="N706" s="17">
        <f>IF(N318="사용",5,0)</f>
        <v>0</v>
      </c>
      <c r="O706" s="17">
        <f>IF(O318&gt;=550,10,IF(O318&gt;=400,8,IF(O318&gt;=300,6,IF(O318&gt;=200,4,IF(O318&gt;=50,2,0)))))</f>
        <v>0</v>
      </c>
      <c r="P706" s="17">
        <f>IF(P318&gt;=5000,10,IF(P318&gt;=3000,8,IF(P318&gt;=2000,6,IF(P318&gt;=1000,4,IF(P318&gt;=500,2,0)))))</f>
        <v>0</v>
      </c>
      <c r="Q706" s="17">
        <f>IF(Q318&gt;=1000,10,IF(Q318&gt;=800,8,IF(Q318&gt;=600,6,IF(Q318&gt;=400,4,IF(Q318&gt;=200,2,0)))))</f>
        <v>0</v>
      </c>
      <c r="R706" s="17">
        <f>IF(R318&gt;=5000,5,IF(R318&gt;=3000,4,IF(R318&gt;=2000,3,IF(R318&gt;=1000,2,IF(R318&gt;=500,1,0)))))</f>
        <v>0</v>
      </c>
      <c r="S706" s="17">
        <f>IF(S318&gt;=4000,5,IF(S318&gt;=2500,4,IF(S318&gt;=1000,3,IF(S318&gt;=500,2,IF(S318&gt;=300,1,0)))))</f>
        <v>0</v>
      </c>
      <c r="T706" s="17">
        <f>IF(T318&gt;=15,15,IF(T318&gt;=12,12,IF(T318&gt;=9,9,IF(T318&gt;=6,6,IF(T318&gt;=1,3,0)))))</f>
        <v>0</v>
      </c>
      <c r="U706" s="17">
        <f>IF(U318&gt;=50,15,IF(U318&gt;=20,10,IF(U318&gt;=1,5,0)))</f>
        <v>0</v>
      </c>
      <c r="V706" s="17">
        <f>IF(V318&gt;=3,15,IF(V318&gt;=2,10,IF(V318&gt;=1,5,0)))</f>
        <v>0</v>
      </c>
      <c r="W706" s="17">
        <f>IF(W318&gt;=25,10,IF(W318&gt;=20,8,IF(W318&gt;=16,6,IF(W318&gt;=11,4,IF(W318&gt;=6,2,IF(W318&gt;=1,1,0))))))</f>
        <v>0</v>
      </c>
      <c r="X706" s="17">
        <f>IF(X318="구성",15,0)</f>
        <v>0</v>
      </c>
      <c r="Y706" s="17">
        <f>IF(Y318&gt;=4,10,IF(Y318=3,8,IF(Y318=2,6,IF(Y318=1,4,0))))</f>
        <v>0</v>
      </c>
      <c r="Z706" s="35">
        <f>Z318</f>
        <v>0</v>
      </c>
      <c r="AA706" s="35">
        <f>AA318</f>
        <v>0</v>
      </c>
      <c r="AB706" s="35">
        <f>AB318</f>
        <v>0</v>
      </c>
      <c r="AC706" s="35">
        <f>AC318</f>
        <v>0</v>
      </c>
      <c r="AD706" s="35">
        <f>AD318</f>
        <v>0</v>
      </c>
      <c r="AE706" s="18">
        <f t="shared" si="6"/>
        <v>0</v>
      </c>
    </row>
    <row r="707" spans="1:31" x14ac:dyDescent="0.3">
      <c r="A707" s="217">
        <f>A319</f>
        <v>314</v>
      </c>
      <c r="B707" s="16">
        <f>B319</f>
        <v>0</v>
      </c>
      <c r="C707" s="198">
        <f>C319</f>
        <v>0</v>
      </c>
      <c r="D707" s="16">
        <f>D319</f>
        <v>0</v>
      </c>
      <c r="E707" s="16">
        <f t="shared" si="10"/>
        <v>0</v>
      </c>
      <c r="F707" s="17">
        <f>IF(F319="후원(일시22건 또는 정기8건)또는 자원봉사(8명)",10,IF(F319="후원(일시13건 또는 정기5건)또는 자원봉사(7명)",8,IF(F319="후원(일시7건 또는 정기3건)또는 자원봉사(4명)",6,IF(F319="후원(일시4건 또는 정기2건)또는 자원봉사(2명)",4,IF(F319="후원(일시1건 또는 정기1건)또는 자원봉사(1명)",2,0)))))</f>
        <v>0</v>
      </c>
      <c r="G707" s="17">
        <f>IF(G319="게시",5,0)</f>
        <v>0</v>
      </c>
      <c r="H707" s="17">
        <f>IF(H319&gt;=6,20,IF(H319=5,15,IF(H319=4,10,IF(H319=3,5,0))))</f>
        <v>0</v>
      </c>
      <c r="I707" s="17">
        <f>IF(I319&gt;=30,20,IF(I319&gt;=22,15,IF(I319&gt;=15,10,IF(I319&gt;=8,5,0))))</f>
        <v>0</v>
      </c>
      <c r="J707" s="17">
        <f>IF(J319&gt;=500,10,IF(J319&gt;=300,8,IF(J319&gt;=200,6,IF(J319&gt;=100,4,IF(J319&gt;=1,2,IF(J319=0,0))))))</f>
        <v>0</v>
      </c>
      <c r="K707" s="17">
        <f>IF(K319&gt;=40,15,IF(K319&gt;=25,12,IF(K319&gt;=15,9,IF(K319&gt;=8,6,0))))</f>
        <v>0</v>
      </c>
      <c r="L707" s="17">
        <f>IF(L319="설치",5,0)</f>
        <v>0</v>
      </c>
      <c r="M707" s="17">
        <f>IF(M319="가능",5,0)</f>
        <v>0</v>
      </c>
      <c r="N707" s="17">
        <f>IF(N319="사용",5,0)</f>
        <v>0</v>
      </c>
      <c r="O707" s="17">
        <f>IF(O319&gt;=550,10,IF(O319&gt;=400,8,IF(O319&gt;=300,6,IF(O319&gt;=200,4,IF(O319&gt;=50,2,0)))))</f>
        <v>0</v>
      </c>
      <c r="P707" s="17">
        <f>IF(P319&gt;=5000,10,IF(P319&gt;=3000,8,IF(P319&gt;=2000,6,IF(P319&gt;=1000,4,IF(P319&gt;=500,2,0)))))</f>
        <v>0</v>
      </c>
      <c r="Q707" s="17">
        <f>IF(Q319&gt;=1000,10,IF(Q319&gt;=800,8,IF(Q319&gt;=600,6,IF(Q319&gt;=400,4,IF(Q319&gt;=200,2,0)))))</f>
        <v>0</v>
      </c>
      <c r="R707" s="17">
        <f>IF(R319&gt;=5000,5,IF(R319&gt;=3000,4,IF(R319&gt;=2000,3,IF(R319&gt;=1000,2,IF(R319&gt;=500,1,0)))))</f>
        <v>0</v>
      </c>
      <c r="S707" s="17">
        <f>IF(S319&gt;=4000,5,IF(S319&gt;=2500,4,IF(S319&gt;=1000,3,IF(S319&gt;=500,2,IF(S319&gt;=300,1,0)))))</f>
        <v>0</v>
      </c>
      <c r="T707" s="17">
        <f>IF(T319&gt;=15,15,IF(T319&gt;=12,12,IF(T319&gt;=9,9,IF(T319&gt;=6,6,IF(T319&gt;=1,3,0)))))</f>
        <v>0</v>
      </c>
      <c r="U707" s="17">
        <f>IF(U319&gt;=50,15,IF(U319&gt;=20,10,IF(U319&gt;=1,5,0)))</f>
        <v>0</v>
      </c>
      <c r="V707" s="17">
        <f>IF(V319&gt;=3,15,IF(V319&gt;=2,10,IF(V319&gt;=1,5,0)))</f>
        <v>0</v>
      </c>
      <c r="W707" s="17">
        <f>IF(W319&gt;=25,10,IF(W319&gt;=20,8,IF(W319&gt;=16,6,IF(W319&gt;=11,4,IF(W319&gt;=6,2,IF(W319&gt;=1,1,0))))))</f>
        <v>0</v>
      </c>
      <c r="X707" s="17">
        <f>IF(X319="구성",15,0)</f>
        <v>0</v>
      </c>
      <c r="Y707" s="17">
        <f>IF(Y319&gt;=4,10,IF(Y319=3,8,IF(Y319=2,6,IF(Y319=1,4,0))))</f>
        <v>0</v>
      </c>
      <c r="Z707" s="35">
        <f>Z319</f>
        <v>0</v>
      </c>
      <c r="AA707" s="35">
        <f>AA319</f>
        <v>0</v>
      </c>
      <c r="AB707" s="35">
        <f>AB319</f>
        <v>0</v>
      </c>
      <c r="AC707" s="35">
        <f>AC319</f>
        <v>0</v>
      </c>
      <c r="AD707" s="35">
        <f>AD319</f>
        <v>0</v>
      </c>
      <c r="AE707" s="18">
        <f t="shared" si="6"/>
        <v>0</v>
      </c>
    </row>
    <row r="708" spans="1:31" x14ac:dyDescent="0.3">
      <c r="A708" s="217">
        <f>A320</f>
        <v>315</v>
      </c>
      <c r="B708" s="16">
        <f>B320</f>
        <v>0</v>
      </c>
      <c r="C708" s="198">
        <f>C320</f>
        <v>0</v>
      </c>
      <c r="D708" s="16">
        <f>D320</f>
        <v>0</v>
      </c>
      <c r="E708" s="16">
        <f t="shared" si="10"/>
        <v>0</v>
      </c>
      <c r="F708" s="17">
        <f>IF(F320="후원(일시22건 또는 정기8건)또는 자원봉사(8명)",10,IF(F320="후원(일시13건 또는 정기5건)또는 자원봉사(7명)",8,IF(F320="후원(일시7건 또는 정기3건)또는 자원봉사(4명)",6,IF(F320="후원(일시4건 또는 정기2건)또는 자원봉사(2명)",4,IF(F320="후원(일시1건 또는 정기1건)또는 자원봉사(1명)",2,0)))))</f>
        <v>0</v>
      </c>
      <c r="G708" s="17">
        <f>IF(G320="게시",5,0)</f>
        <v>0</v>
      </c>
      <c r="H708" s="17">
        <f>IF(H320&gt;=6,20,IF(H320=5,15,IF(H320=4,10,IF(H320=3,5,0))))</f>
        <v>0</v>
      </c>
      <c r="I708" s="17">
        <f>IF(I320&gt;=30,20,IF(I320&gt;=22,15,IF(I320&gt;=15,10,IF(I320&gt;=8,5,0))))</f>
        <v>0</v>
      </c>
      <c r="J708" s="17">
        <f>IF(J320&gt;=500,10,IF(J320&gt;=300,8,IF(J320&gt;=200,6,IF(J320&gt;=100,4,IF(J320&gt;=1,2,IF(J320=0,0))))))</f>
        <v>0</v>
      </c>
      <c r="K708" s="17">
        <f>IF(K320&gt;=40,15,IF(K320&gt;=25,12,IF(K320&gt;=15,9,IF(K320&gt;=8,6,0))))</f>
        <v>0</v>
      </c>
      <c r="L708" s="17">
        <f>IF(L320="설치",5,0)</f>
        <v>0</v>
      </c>
      <c r="M708" s="17">
        <f>IF(M320="가능",5,0)</f>
        <v>0</v>
      </c>
      <c r="N708" s="17">
        <f>IF(N320="사용",5,0)</f>
        <v>0</v>
      </c>
      <c r="O708" s="17">
        <f>IF(O320&gt;=550,10,IF(O320&gt;=400,8,IF(O320&gt;=300,6,IF(O320&gt;=200,4,IF(O320&gt;=50,2,0)))))</f>
        <v>0</v>
      </c>
      <c r="P708" s="17">
        <f>IF(P320&gt;=5000,10,IF(P320&gt;=3000,8,IF(P320&gt;=2000,6,IF(P320&gt;=1000,4,IF(P320&gt;=500,2,0)))))</f>
        <v>0</v>
      </c>
      <c r="Q708" s="17">
        <f>IF(Q320&gt;=1000,10,IF(Q320&gt;=800,8,IF(Q320&gt;=600,6,IF(Q320&gt;=400,4,IF(Q320&gt;=200,2,0)))))</f>
        <v>0</v>
      </c>
      <c r="R708" s="17">
        <f>IF(R320&gt;=5000,5,IF(R320&gt;=3000,4,IF(R320&gt;=2000,3,IF(R320&gt;=1000,2,IF(R320&gt;=500,1,0)))))</f>
        <v>0</v>
      </c>
      <c r="S708" s="17">
        <f>IF(S320&gt;=4000,5,IF(S320&gt;=2500,4,IF(S320&gt;=1000,3,IF(S320&gt;=500,2,IF(S320&gt;=300,1,0)))))</f>
        <v>0</v>
      </c>
      <c r="T708" s="17">
        <f>IF(T320&gt;=15,15,IF(T320&gt;=12,12,IF(T320&gt;=9,9,IF(T320&gt;=6,6,IF(T320&gt;=1,3,0)))))</f>
        <v>0</v>
      </c>
      <c r="U708" s="17">
        <f>IF(U320&gt;=50,15,IF(U320&gt;=20,10,IF(U320&gt;=1,5,0)))</f>
        <v>0</v>
      </c>
      <c r="V708" s="17">
        <f>IF(V320&gt;=3,15,IF(V320&gt;=2,10,IF(V320&gt;=1,5,0)))</f>
        <v>0</v>
      </c>
      <c r="W708" s="17">
        <f>IF(W320&gt;=25,10,IF(W320&gt;=20,8,IF(W320&gt;=16,6,IF(W320&gt;=11,4,IF(W320&gt;=6,2,IF(W320&gt;=1,1,0))))))</f>
        <v>0</v>
      </c>
      <c r="X708" s="17">
        <f>IF(X320="구성",15,0)</f>
        <v>0</v>
      </c>
      <c r="Y708" s="17">
        <f>IF(Y320&gt;=4,10,IF(Y320=3,8,IF(Y320=2,6,IF(Y320=1,4,0))))</f>
        <v>0</v>
      </c>
      <c r="Z708" s="35">
        <f>Z320</f>
        <v>0</v>
      </c>
      <c r="AA708" s="35">
        <f>AA320</f>
        <v>0</v>
      </c>
      <c r="AB708" s="35">
        <f>AB320</f>
        <v>0</v>
      </c>
      <c r="AC708" s="35">
        <f>AC320</f>
        <v>0</v>
      </c>
      <c r="AD708" s="35">
        <f>AD320</f>
        <v>0</v>
      </c>
      <c r="AE708" s="18">
        <f t="shared" si="6"/>
        <v>0</v>
      </c>
    </row>
    <row r="709" spans="1:31" x14ac:dyDescent="0.3">
      <c r="A709" s="217">
        <f>A321</f>
        <v>316</v>
      </c>
      <c r="B709" s="16">
        <f>B321</f>
        <v>0</v>
      </c>
      <c r="C709" s="198">
        <f>C321</f>
        <v>0</v>
      </c>
      <c r="D709" s="16">
        <f>D321</f>
        <v>0</v>
      </c>
      <c r="E709" s="16">
        <f t="shared" si="10"/>
        <v>0</v>
      </c>
      <c r="F709" s="17">
        <f>IF(F321="후원(일시22건 또는 정기8건)또는 자원봉사(8명)",10,IF(F321="후원(일시13건 또는 정기5건)또는 자원봉사(7명)",8,IF(F321="후원(일시7건 또는 정기3건)또는 자원봉사(4명)",6,IF(F321="후원(일시4건 또는 정기2건)또는 자원봉사(2명)",4,IF(F321="후원(일시1건 또는 정기1건)또는 자원봉사(1명)",2,0)))))</f>
        <v>0</v>
      </c>
      <c r="G709" s="17">
        <f>IF(G321="게시",5,0)</f>
        <v>0</v>
      </c>
      <c r="H709" s="17">
        <f>IF(H321&gt;=6,20,IF(H321=5,15,IF(H321=4,10,IF(H321=3,5,0))))</f>
        <v>0</v>
      </c>
      <c r="I709" s="17">
        <f>IF(I321&gt;=30,20,IF(I321&gt;=22,15,IF(I321&gt;=15,10,IF(I321&gt;=8,5,0))))</f>
        <v>0</v>
      </c>
      <c r="J709" s="17">
        <f>IF(J321&gt;=500,10,IF(J321&gt;=300,8,IF(J321&gt;=200,6,IF(J321&gt;=100,4,IF(J321&gt;=1,2,IF(J321=0,0))))))</f>
        <v>0</v>
      </c>
      <c r="K709" s="17">
        <f>IF(K321&gt;=40,15,IF(K321&gt;=25,12,IF(K321&gt;=15,9,IF(K321&gt;=8,6,0))))</f>
        <v>0</v>
      </c>
      <c r="L709" s="17">
        <f>IF(L321="설치",5,0)</f>
        <v>0</v>
      </c>
      <c r="M709" s="17">
        <f>IF(M321="가능",5,0)</f>
        <v>0</v>
      </c>
      <c r="N709" s="17">
        <f>IF(N321="사용",5,0)</f>
        <v>0</v>
      </c>
      <c r="O709" s="17">
        <f>IF(O321&gt;=550,10,IF(O321&gt;=400,8,IF(O321&gt;=300,6,IF(O321&gt;=200,4,IF(O321&gt;=50,2,0)))))</f>
        <v>0</v>
      </c>
      <c r="P709" s="17">
        <f>IF(P321&gt;=5000,10,IF(P321&gt;=3000,8,IF(P321&gt;=2000,6,IF(P321&gt;=1000,4,IF(P321&gt;=500,2,0)))))</f>
        <v>0</v>
      </c>
      <c r="Q709" s="17">
        <f>IF(Q321&gt;=1000,10,IF(Q321&gt;=800,8,IF(Q321&gt;=600,6,IF(Q321&gt;=400,4,IF(Q321&gt;=200,2,0)))))</f>
        <v>0</v>
      </c>
      <c r="R709" s="17">
        <f>IF(R321&gt;=5000,5,IF(R321&gt;=3000,4,IF(R321&gt;=2000,3,IF(R321&gt;=1000,2,IF(R321&gt;=500,1,0)))))</f>
        <v>0</v>
      </c>
      <c r="S709" s="17">
        <f>IF(S321&gt;=4000,5,IF(S321&gt;=2500,4,IF(S321&gt;=1000,3,IF(S321&gt;=500,2,IF(S321&gt;=300,1,0)))))</f>
        <v>0</v>
      </c>
      <c r="T709" s="17">
        <f>IF(T321&gt;=15,15,IF(T321&gt;=12,12,IF(T321&gt;=9,9,IF(T321&gt;=6,6,IF(T321&gt;=1,3,0)))))</f>
        <v>0</v>
      </c>
      <c r="U709" s="17">
        <f>IF(U321&gt;=50,15,IF(U321&gt;=20,10,IF(U321&gt;=1,5,0)))</f>
        <v>0</v>
      </c>
      <c r="V709" s="17">
        <f>IF(V321&gt;=3,15,IF(V321&gt;=2,10,IF(V321&gt;=1,5,0)))</f>
        <v>0</v>
      </c>
      <c r="W709" s="17">
        <f>IF(W321&gt;=25,10,IF(W321&gt;=20,8,IF(W321&gt;=16,6,IF(W321&gt;=11,4,IF(W321&gt;=6,2,IF(W321&gt;=1,1,0))))))</f>
        <v>0</v>
      </c>
      <c r="X709" s="17">
        <f>IF(X321="구성",15,0)</f>
        <v>0</v>
      </c>
      <c r="Y709" s="17">
        <f>IF(Y321&gt;=4,10,IF(Y321=3,8,IF(Y321=2,6,IF(Y321=1,4,0))))</f>
        <v>0</v>
      </c>
      <c r="Z709" s="35">
        <f>Z321</f>
        <v>0</v>
      </c>
      <c r="AA709" s="35">
        <f>AA321</f>
        <v>0</v>
      </c>
      <c r="AB709" s="35">
        <f>AB321</f>
        <v>0</v>
      </c>
      <c r="AC709" s="35">
        <f>AC321</f>
        <v>0</v>
      </c>
      <c r="AD709" s="35">
        <f>AD321</f>
        <v>0</v>
      </c>
      <c r="AE709" s="18">
        <f t="shared" si="6"/>
        <v>0</v>
      </c>
    </row>
    <row r="710" spans="1:31" x14ac:dyDescent="0.3">
      <c r="A710" s="217">
        <f>A322</f>
        <v>317</v>
      </c>
      <c r="B710" s="16">
        <f>B322</f>
        <v>0</v>
      </c>
      <c r="C710" s="198">
        <f>C322</f>
        <v>0</v>
      </c>
      <c r="D710" s="16">
        <f>D322</f>
        <v>0</v>
      </c>
      <c r="E710" s="16">
        <f t="shared" si="10"/>
        <v>0</v>
      </c>
      <c r="F710" s="17">
        <f>IF(F322="후원(일시22건 또는 정기8건)또는 자원봉사(8명)",10,IF(F322="후원(일시13건 또는 정기5건)또는 자원봉사(7명)",8,IF(F322="후원(일시7건 또는 정기3건)또는 자원봉사(4명)",6,IF(F322="후원(일시4건 또는 정기2건)또는 자원봉사(2명)",4,IF(F322="후원(일시1건 또는 정기1건)또는 자원봉사(1명)",2,0)))))</f>
        <v>0</v>
      </c>
      <c r="G710" s="17">
        <f>IF(G322="게시",5,0)</f>
        <v>0</v>
      </c>
      <c r="H710" s="17">
        <f>IF(H322&gt;=6,20,IF(H322=5,15,IF(H322=4,10,IF(H322=3,5,0))))</f>
        <v>0</v>
      </c>
      <c r="I710" s="17">
        <f>IF(I322&gt;=30,20,IF(I322&gt;=22,15,IF(I322&gt;=15,10,IF(I322&gt;=8,5,0))))</f>
        <v>0</v>
      </c>
      <c r="J710" s="17">
        <f>IF(J322&gt;=500,10,IF(J322&gt;=300,8,IF(J322&gt;=200,6,IF(J322&gt;=100,4,IF(J322&gt;=1,2,IF(J322=0,0))))))</f>
        <v>0</v>
      </c>
      <c r="K710" s="17">
        <f>IF(K322&gt;=40,15,IF(K322&gt;=25,12,IF(K322&gt;=15,9,IF(K322&gt;=8,6,0))))</f>
        <v>0</v>
      </c>
      <c r="L710" s="17">
        <f>IF(L322="설치",5,0)</f>
        <v>0</v>
      </c>
      <c r="M710" s="17">
        <f>IF(M322="가능",5,0)</f>
        <v>0</v>
      </c>
      <c r="N710" s="17">
        <f>IF(N322="사용",5,0)</f>
        <v>0</v>
      </c>
      <c r="O710" s="17">
        <f>IF(O322&gt;=550,10,IF(O322&gt;=400,8,IF(O322&gt;=300,6,IF(O322&gt;=200,4,IF(O322&gt;=50,2,0)))))</f>
        <v>0</v>
      </c>
      <c r="P710" s="17">
        <f>IF(P322&gt;=5000,10,IF(P322&gt;=3000,8,IF(P322&gt;=2000,6,IF(P322&gt;=1000,4,IF(P322&gt;=500,2,0)))))</f>
        <v>0</v>
      </c>
      <c r="Q710" s="17">
        <f>IF(Q322&gt;=1000,10,IF(Q322&gt;=800,8,IF(Q322&gt;=600,6,IF(Q322&gt;=400,4,IF(Q322&gt;=200,2,0)))))</f>
        <v>0</v>
      </c>
      <c r="R710" s="17">
        <f>IF(R322&gt;=5000,5,IF(R322&gt;=3000,4,IF(R322&gt;=2000,3,IF(R322&gt;=1000,2,IF(R322&gt;=500,1,0)))))</f>
        <v>0</v>
      </c>
      <c r="S710" s="17">
        <f>IF(S322&gt;=4000,5,IF(S322&gt;=2500,4,IF(S322&gt;=1000,3,IF(S322&gt;=500,2,IF(S322&gt;=300,1,0)))))</f>
        <v>0</v>
      </c>
      <c r="T710" s="17">
        <f>IF(T322&gt;=15,15,IF(T322&gt;=12,12,IF(T322&gt;=9,9,IF(T322&gt;=6,6,IF(T322&gt;=1,3,0)))))</f>
        <v>0</v>
      </c>
      <c r="U710" s="17">
        <f>IF(U322&gt;=50,15,IF(U322&gt;=20,10,IF(U322&gt;=1,5,0)))</f>
        <v>0</v>
      </c>
      <c r="V710" s="17">
        <f>IF(V322&gt;=3,15,IF(V322&gt;=2,10,IF(V322&gt;=1,5,0)))</f>
        <v>0</v>
      </c>
      <c r="W710" s="17">
        <f>IF(W322&gt;=25,10,IF(W322&gt;=20,8,IF(W322&gt;=16,6,IF(W322&gt;=11,4,IF(W322&gt;=6,2,IF(W322&gt;=1,1,0))))))</f>
        <v>0</v>
      </c>
      <c r="X710" s="17">
        <f>IF(X322="구성",15,0)</f>
        <v>0</v>
      </c>
      <c r="Y710" s="17">
        <f>IF(Y322&gt;=4,10,IF(Y322=3,8,IF(Y322=2,6,IF(Y322=1,4,0))))</f>
        <v>0</v>
      </c>
      <c r="Z710" s="35">
        <f>Z322</f>
        <v>0</v>
      </c>
      <c r="AA710" s="35">
        <f>AA322</f>
        <v>0</v>
      </c>
      <c r="AB710" s="35">
        <f>AB322</f>
        <v>0</v>
      </c>
      <c r="AC710" s="35">
        <f>AC322</f>
        <v>0</v>
      </c>
      <c r="AD710" s="35">
        <f>AD322</f>
        <v>0</v>
      </c>
      <c r="AE710" s="18">
        <f t="shared" si="6"/>
        <v>0</v>
      </c>
    </row>
    <row r="711" spans="1:31" x14ac:dyDescent="0.3">
      <c r="A711" s="217">
        <f>A323</f>
        <v>318</v>
      </c>
      <c r="B711" s="16">
        <f>B323</f>
        <v>0</v>
      </c>
      <c r="C711" s="198">
        <f>C323</f>
        <v>0</v>
      </c>
      <c r="D711" s="16">
        <f>D323</f>
        <v>0</v>
      </c>
      <c r="E711" s="16">
        <f t="shared" si="10"/>
        <v>0</v>
      </c>
      <c r="F711" s="17">
        <f>IF(F323="후원(일시22건 또는 정기8건)또는 자원봉사(8명)",10,IF(F323="후원(일시13건 또는 정기5건)또는 자원봉사(7명)",8,IF(F323="후원(일시7건 또는 정기3건)또는 자원봉사(4명)",6,IF(F323="후원(일시4건 또는 정기2건)또는 자원봉사(2명)",4,IF(F323="후원(일시1건 또는 정기1건)또는 자원봉사(1명)",2,0)))))</f>
        <v>0</v>
      </c>
      <c r="G711" s="17">
        <f>IF(G323="게시",5,0)</f>
        <v>0</v>
      </c>
      <c r="H711" s="17">
        <f>IF(H323&gt;=6,20,IF(H323=5,15,IF(H323=4,10,IF(H323=3,5,0))))</f>
        <v>0</v>
      </c>
      <c r="I711" s="17">
        <f>IF(I323&gt;=30,20,IF(I323&gt;=22,15,IF(I323&gt;=15,10,IF(I323&gt;=8,5,0))))</f>
        <v>0</v>
      </c>
      <c r="J711" s="17">
        <f>IF(J323&gt;=500,10,IF(J323&gt;=300,8,IF(J323&gt;=200,6,IF(J323&gt;=100,4,IF(J323&gt;=1,2,IF(J323=0,0))))))</f>
        <v>0</v>
      </c>
      <c r="K711" s="17">
        <f>IF(K323&gt;=40,15,IF(K323&gt;=25,12,IF(K323&gt;=15,9,IF(K323&gt;=8,6,0))))</f>
        <v>0</v>
      </c>
      <c r="L711" s="17">
        <f>IF(L323="설치",5,0)</f>
        <v>0</v>
      </c>
      <c r="M711" s="17">
        <f>IF(M323="가능",5,0)</f>
        <v>0</v>
      </c>
      <c r="N711" s="17">
        <f>IF(N323="사용",5,0)</f>
        <v>0</v>
      </c>
      <c r="O711" s="17">
        <f>IF(O323&gt;=550,10,IF(O323&gt;=400,8,IF(O323&gt;=300,6,IF(O323&gt;=200,4,IF(O323&gt;=50,2,0)))))</f>
        <v>0</v>
      </c>
      <c r="P711" s="17">
        <f>IF(P323&gt;=5000,10,IF(P323&gt;=3000,8,IF(P323&gt;=2000,6,IF(P323&gt;=1000,4,IF(P323&gt;=500,2,0)))))</f>
        <v>0</v>
      </c>
      <c r="Q711" s="17">
        <f>IF(Q323&gt;=1000,10,IF(Q323&gt;=800,8,IF(Q323&gt;=600,6,IF(Q323&gt;=400,4,IF(Q323&gt;=200,2,0)))))</f>
        <v>0</v>
      </c>
      <c r="R711" s="17">
        <f>IF(R323&gt;=5000,5,IF(R323&gt;=3000,4,IF(R323&gt;=2000,3,IF(R323&gt;=1000,2,IF(R323&gt;=500,1,0)))))</f>
        <v>0</v>
      </c>
      <c r="S711" s="17">
        <f>IF(S323&gt;=4000,5,IF(S323&gt;=2500,4,IF(S323&gt;=1000,3,IF(S323&gt;=500,2,IF(S323&gt;=300,1,0)))))</f>
        <v>0</v>
      </c>
      <c r="T711" s="17">
        <f>IF(T323&gt;=15,15,IF(T323&gt;=12,12,IF(T323&gt;=9,9,IF(T323&gt;=6,6,IF(T323&gt;=1,3,0)))))</f>
        <v>0</v>
      </c>
      <c r="U711" s="17">
        <f>IF(U323&gt;=50,15,IF(U323&gt;=20,10,IF(U323&gt;=1,5,0)))</f>
        <v>0</v>
      </c>
      <c r="V711" s="17">
        <f>IF(V323&gt;=3,15,IF(V323&gt;=2,10,IF(V323&gt;=1,5,0)))</f>
        <v>0</v>
      </c>
      <c r="W711" s="17">
        <f>IF(W323&gt;=25,10,IF(W323&gt;=20,8,IF(W323&gt;=16,6,IF(W323&gt;=11,4,IF(W323&gt;=6,2,IF(W323&gt;=1,1,0))))))</f>
        <v>0</v>
      </c>
      <c r="X711" s="17">
        <f>IF(X323="구성",15,0)</f>
        <v>0</v>
      </c>
      <c r="Y711" s="17">
        <f>IF(Y323&gt;=4,10,IF(Y323=3,8,IF(Y323=2,6,IF(Y323=1,4,0))))</f>
        <v>0</v>
      </c>
      <c r="Z711" s="35">
        <f>Z323</f>
        <v>0</v>
      </c>
      <c r="AA711" s="35">
        <f>AA323</f>
        <v>0</v>
      </c>
      <c r="AB711" s="35">
        <f>AB323</f>
        <v>0</v>
      </c>
      <c r="AC711" s="35">
        <f>AC323</f>
        <v>0</v>
      </c>
      <c r="AD711" s="35">
        <f>AD323</f>
        <v>0</v>
      </c>
      <c r="AE711" s="18">
        <f t="shared" si="6"/>
        <v>0</v>
      </c>
    </row>
    <row r="712" spans="1:31" x14ac:dyDescent="0.3">
      <c r="A712" s="217">
        <f>A324</f>
        <v>319</v>
      </c>
      <c r="B712" s="16">
        <f>B324</f>
        <v>0</v>
      </c>
      <c r="C712" s="198">
        <f>C324</f>
        <v>0</v>
      </c>
      <c r="D712" s="16">
        <f>D324</f>
        <v>0</v>
      </c>
      <c r="E712" s="16">
        <f t="shared" si="10"/>
        <v>0</v>
      </c>
      <c r="F712" s="17">
        <f>IF(F324="후원(일시22건 또는 정기8건)또는 자원봉사(8명)",10,IF(F324="후원(일시13건 또는 정기5건)또는 자원봉사(7명)",8,IF(F324="후원(일시7건 또는 정기3건)또는 자원봉사(4명)",6,IF(F324="후원(일시4건 또는 정기2건)또는 자원봉사(2명)",4,IF(F324="후원(일시1건 또는 정기1건)또는 자원봉사(1명)",2,0)))))</f>
        <v>0</v>
      </c>
      <c r="G712" s="17">
        <f>IF(G324="게시",5,0)</f>
        <v>0</v>
      </c>
      <c r="H712" s="17">
        <f>IF(H324&gt;=6,20,IF(H324=5,15,IF(H324=4,10,IF(H324=3,5,0))))</f>
        <v>0</v>
      </c>
      <c r="I712" s="17">
        <f>IF(I324&gt;=30,20,IF(I324&gt;=22,15,IF(I324&gt;=15,10,IF(I324&gt;=8,5,0))))</f>
        <v>0</v>
      </c>
      <c r="J712" s="17">
        <f>IF(J324&gt;=500,10,IF(J324&gt;=300,8,IF(J324&gt;=200,6,IF(J324&gt;=100,4,IF(J324&gt;=1,2,IF(J324=0,0))))))</f>
        <v>0</v>
      </c>
      <c r="K712" s="17">
        <f>IF(K324&gt;=40,15,IF(K324&gt;=25,12,IF(K324&gt;=15,9,IF(K324&gt;=8,6,0))))</f>
        <v>0</v>
      </c>
      <c r="L712" s="17">
        <f>IF(L324="설치",5,0)</f>
        <v>0</v>
      </c>
      <c r="M712" s="17">
        <f>IF(M324="가능",5,0)</f>
        <v>0</v>
      </c>
      <c r="N712" s="17">
        <f>IF(N324="사용",5,0)</f>
        <v>0</v>
      </c>
      <c r="O712" s="17">
        <f>IF(O324&gt;=550,10,IF(O324&gt;=400,8,IF(O324&gt;=300,6,IF(O324&gt;=200,4,IF(O324&gt;=50,2,0)))))</f>
        <v>0</v>
      </c>
      <c r="P712" s="17">
        <f>IF(P324&gt;=5000,10,IF(P324&gt;=3000,8,IF(P324&gt;=2000,6,IF(P324&gt;=1000,4,IF(P324&gt;=500,2,0)))))</f>
        <v>0</v>
      </c>
      <c r="Q712" s="17">
        <f>IF(Q324&gt;=1000,10,IF(Q324&gt;=800,8,IF(Q324&gt;=600,6,IF(Q324&gt;=400,4,IF(Q324&gt;=200,2,0)))))</f>
        <v>0</v>
      </c>
      <c r="R712" s="17">
        <f>IF(R324&gt;=5000,5,IF(R324&gt;=3000,4,IF(R324&gt;=2000,3,IF(R324&gt;=1000,2,IF(R324&gt;=500,1,0)))))</f>
        <v>0</v>
      </c>
      <c r="S712" s="17">
        <f>IF(S324&gt;=4000,5,IF(S324&gt;=2500,4,IF(S324&gt;=1000,3,IF(S324&gt;=500,2,IF(S324&gt;=300,1,0)))))</f>
        <v>0</v>
      </c>
      <c r="T712" s="17">
        <f>IF(T324&gt;=15,15,IF(T324&gt;=12,12,IF(T324&gt;=9,9,IF(T324&gt;=6,6,IF(T324&gt;=1,3,0)))))</f>
        <v>0</v>
      </c>
      <c r="U712" s="17">
        <f>IF(U324&gt;=50,15,IF(U324&gt;=20,10,IF(U324&gt;=1,5,0)))</f>
        <v>0</v>
      </c>
      <c r="V712" s="17">
        <f>IF(V324&gt;=3,15,IF(V324&gt;=2,10,IF(V324&gt;=1,5,0)))</f>
        <v>0</v>
      </c>
      <c r="W712" s="17">
        <f>IF(W324&gt;=25,10,IF(W324&gt;=20,8,IF(W324&gt;=16,6,IF(W324&gt;=11,4,IF(W324&gt;=6,2,IF(W324&gt;=1,1,0))))))</f>
        <v>0</v>
      </c>
      <c r="X712" s="17">
        <f>IF(X324="구성",15,0)</f>
        <v>0</v>
      </c>
      <c r="Y712" s="17">
        <f>IF(Y324&gt;=4,10,IF(Y324=3,8,IF(Y324=2,6,IF(Y324=1,4,0))))</f>
        <v>0</v>
      </c>
      <c r="Z712" s="35">
        <f>Z324</f>
        <v>0</v>
      </c>
      <c r="AA712" s="35">
        <f>AA324</f>
        <v>0</v>
      </c>
      <c r="AB712" s="35">
        <f>AB324</f>
        <v>0</v>
      </c>
      <c r="AC712" s="35">
        <f>AC324</f>
        <v>0</v>
      </c>
      <c r="AD712" s="35">
        <f>AD324</f>
        <v>0</v>
      </c>
      <c r="AE712" s="18">
        <f t="shared" si="6"/>
        <v>0</v>
      </c>
    </row>
    <row r="713" spans="1:31" x14ac:dyDescent="0.3">
      <c r="A713" s="217">
        <f>A325</f>
        <v>320</v>
      </c>
      <c r="B713" s="16">
        <f>B325</f>
        <v>0</v>
      </c>
      <c r="C713" s="198">
        <f>C325</f>
        <v>0</v>
      </c>
      <c r="D713" s="16">
        <f>D325</f>
        <v>0</v>
      </c>
      <c r="E713" s="16">
        <f t="shared" si="10"/>
        <v>0</v>
      </c>
      <c r="F713" s="17">
        <f>IF(F325="후원(일시22건 또는 정기8건)또는 자원봉사(8명)",10,IF(F325="후원(일시13건 또는 정기5건)또는 자원봉사(7명)",8,IF(F325="후원(일시7건 또는 정기3건)또는 자원봉사(4명)",6,IF(F325="후원(일시4건 또는 정기2건)또는 자원봉사(2명)",4,IF(F325="후원(일시1건 또는 정기1건)또는 자원봉사(1명)",2,0)))))</f>
        <v>0</v>
      </c>
      <c r="G713" s="17">
        <f>IF(G325="게시",5,0)</f>
        <v>0</v>
      </c>
      <c r="H713" s="17">
        <f>IF(H325&gt;=6,20,IF(H325=5,15,IF(H325=4,10,IF(H325=3,5,0))))</f>
        <v>0</v>
      </c>
      <c r="I713" s="17">
        <f>IF(I325&gt;=30,20,IF(I325&gt;=22,15,IF(I325&gt;=15,10,IF(I325&gt;=8,5,0))))</f>
        <v>0</v>
      </c>
      <c r="J713" s="17">
        <f>IF(J325&gt;=500,10,IF(J325&gt;=300,8,IF(J325&gt;=200,6,IF(J325&gt;=100,4,IF(J325&gt;=1,2,IF(J325=0,0))))))</f>
        <v>0</v>
      </c>
      <c r="K713" s="17">
        <f>IF(K325&gt;=40,15,IF(K325&gt;=25,12,IF(K325&gt;=15,9,IF(K325&gt;=8,6,0))))</f>
        <v>0</v>
      </c>
      <c r="L713" s="17">
        <f>IF(L325="설치",5,0)</f>
        <v>0</v>
      </c>
      <c r="M713" s="17">
        <f>IF(M325="가능",5,0)</f>
        <v>0</v>
      </c>
      <c r="N713" s="17">
        <f>IF(N325="사용",5,0)</f>
        <v>0</v>
      </c>
      <c r="O713" s="17">
        <f>IF(O325&gt;=550,10,IF(O325&gt;=400,8,IF(O325&gt;=300,6,IF(O325&gt;=200,4,IF(O325&gt;=50,2,0)))))</f>
        <v>0</v>
      </c>
      <c r="P713" s="17">
        <f>IF(P325&gt;=5000,10,IF(P325&gt;=3000,8,IF(P325&gt;=2000,6,IF(P325&gt;=1000,4,IF(P325&gt;=500,2,0)))))</f>
        <v>0</v>
      </c>
      <c r="Q713" s="17">
        <f>IF(Q325&gt;=1000,10,IF(Q325&gt;=800,8,IF(Q325&gt;=600,6,IF(Q325&gt;=400,4,IF(Q325&gt;=200,2,0)))))</f>
        <v>0</v>
      </c>
      <c r="R713" s="17">
        <f>IF(R325&gt;=5000,5,IF(R325&gt;=3000,4,IF(R325&gt;=2000,3,IF(R325&gt;=1000,2,IF(R325&gt;=500,1,0)))))</f>
        <v>0</v>
      </c>
      <c r="S713" s="17">
        <f>IF(S325&gt;=4000,5,IF(S325&gt;=2500,4,IF(S325&gt;=1000,3,IF(S325&gt;=500,2,IF(S325&gt;=300,1,0)))))</f>
        <v>0</v>
      </c>
      <c r="T713" s="17">
        <f>IF(T325&gt;=15,15,IF(T325&gt;=12,12,IF(T325&gt;=9,9,IF(T325&gt;=6,6,IF(T325&gt;=1,3,0)))))</f>
        <v>0</v>
      </c>
      <c r="U713" s="17">
        <f>IF(U325&gt;=50,15,IF(U325&gt;=20,10,IF(U325&gt;=1,5,0)))</f>
        <v>0</v>
      </c>
      <c r="V713" s="17">
        <f>IF(V325&gt;=3,15,IF(V325&gt;=2,10,IF(V325&gt;=1,5,0)))</f>
        <v>0</v>
      </c>
      <c r="W713" s="17">
        <f>IF(W325&gt;=25,10,IF(W325&gt;=20,8,IF(W325&gt;=16,6,IF(W325&gt;=11,4,IF(W325&gt;=6,2,IF(W325&gt;=1,1,0))))))</f>
        <v>0</v>
      </c>
      <c r="X713" s="17">
        <f>IF(X325="구성",15,0)</f>
        <v>0</v>
      </c>
      <c r="Y713" s="17">
        <f>IF(Y325&gt;=4,10,IF(Y325=3,8,IF(Y325=2,6,IF(Y325=1,4,0))))</f>
        <v>0</v>
      </c>
      <c r="Z713" s="35">
        <f>Z325</f>
        <v>0</v>
      </c>
      <c r="AA713" s="35">
        <f>AA325</f>
        <v>0</v>
      </c>
      <c r="AB713" s="35">
        <f>AB325</f>
        <v>0</v>
      </c>
      <c r="AC713" s="35">
        <f>AC325</f>
        <v>0</v>
      </c>
      <c r="AD713" s="35">
        <f>AD325</f>
        <v>0</v>
      </c>
      <c r="AE713" s="18">
        <f t="shared" si="6"/>
        <v>0</v>
      </c>
    </row>
    <row r="714" spans="1:31" x14ac:dyDescent="0.3">
      <c r="A714" s="217">
        <f>A326</f>
        <v>321</v>
      </c>
      <c r="B714" s="16">
        <f>B326</f>
        <v>0</v>
      </c>
      <c r="C714" s="198">
        <f>C326</f>
        <v>0</v>
      </c>
      <c r="D714" s="16">
        <f>D326</f>
        <v>0</v>
      </c>
      <c r="E714" s="16">
        <f t="shared" si="10"/>
        <v>0</v>
      </c>
      <c r="F714" s="17">
        <f>IF(F326="후원(일시22건 또는 정기8건)또는 자원봉사(8명)",10,IF(F326="후원(일시13건 또는 정기5건)또는 자원봉사(7명)",8,IF(F326="후원(일시7건 또는 정기3건)또는 자원봉사(4명)",6,IF(F326="후원(일시4건 또는 정기2건)또는 자원봉사(2명)",4,IF(F326="후원(일시1건 또는 정기1건)또는 자원봉사(1명)",2,0)))))</f>
        <v>0</v>
      </c>
      <c r="G714" s="17">
        <f>IF(G326="게시",5,0)</f>
        <v>0</v>
      </c>
      <c r="H714" s="17">
        <f>IF(H326&gt;=6,20,IF(H326=5,15,IF(H326=4,10,IF(H326=3,5,0))))</f>
        <v>0</v>
      </c>
      <c r="I714" s="17">
        <f>IF(I326&gt;=30,20,IF(I326&gt;=22,15,IF(I326&gt;=15,10,IF(I326&gt;=8,5,0))))</f>
        <v>0</v>
      </c>
      <c r="J714" s="17">
        <f>IF(J326&gt;=500,10,IF(J326&gt;=300,8,IF(J326&gt;=200,6,IF(J326&gt;=100,4,IF(J326&gt;=1,2,IF(J326=0,0))))))</f>
        <v>0</v>
      </c>
      <c r="K714" s="17">
        <f>IF(K326&gt;=40,15,IF(K326&gt;=25,12,IF(K326&gt;=15,9,IF(K326&gt;=8,6,0))))</f>
        <v>0</v>
      </c>
      <c r="L714" s="17">
        <f>IF(L326="설치",5,0)</f>
        <v>0</v>
      </c>
      <c r="M714" s="17">
        <f>IF(M326="가능",5,0)</f>
        <v>0</v>
      </c>
      <c r="N714" s="17">
        <f>IF(N326="사용",5,0)</f>
        <v>0</v>
      </c>
      <c r="O714" s="17">
        <f>IF(O326&gt;=550,10,IF(O326&gt;=400,8,IF(O326&gt;=300,6,IF(O326&gt;=200,4,IF(O326&gt;=50,2,0)))))</f>
        <v>0</v>
      </c>
      <c r="P714" s="17">
        <f>IF(P326&gt;=5000,10,IF(P326&gt;=3000,8,IF(P326&gt;=2000,6,IF(P326&gt;=1000,4,IF(P326&gt;=500,2,0)))))</f>
        <v>0</v>
      </c>
      <c r="Q714" s="17">
        <f>IF(Q326&gt;=1000,10,IF(Q326&gt;=800,8,IF(Q326&gt;=600,6,IF(Q326&gt;=400,4,IF(Q326&gt;=200,2,0)))))</f>
        <v>0</v>
      </c>
      <c r="R714" s="17">
        <f>IF(R326&gt;=5000,5,IF(R326&gt;=3000,4,IF(R326&gt;=2000,3,IF(R326&gt;=1000,2,IF(R326&gt;=500,1,0)))))</f>
        <v>0</v>
      </c>
      <c r="S714" s="17">
        <f>IF(S326&gt;=4000,5,IF(S326&gt;=2500,4,IF(S326&gt;=1000,3,IF(S326&gt;=500,2,IF(S326&gt;=300,1,0)))))</f>
        <v>0</v>
      </c>
      <c r="T714" s="17">
        <f>IF(T326&gt;=15,15,IF(T326&gt;=12,12,IF(T326&gt;=9,9,IF(T326&gt;=6,6,IF(T326&gt;=1,3,0)))))</f>
        <v>0</v>
      </c>
      <c r="U714" s="17">
        <f>IF(U326&gt;=50,15,IF(U326&gt;=20,10,IF(U326&gt;=1,5,0)))</f>
        <v>0</v>
      </c>
      <c r="V714" s="17">
        <f>IF(V326&gt;=3,15,IF(V326&gt;=2,10,IF(V326&gt;=1,5,0)))</f>
        <v>0</v>
      </c>
      <c r="W714" s="17">
        <f>IF(W326&gt;=25,10,IF(W326&gt;=20,8,IF(W326&gt;=16,6,IF(W326&gt;=11,4,IF(W326&gt;=6,2,IF(W326&gt;=1,1,0))))))</f>
        <v>0</v>
      </c>
      <c r="X714" s="17">
        <f>IF(X326="구성",15,0)</f>
        <v>0</v>
      </c>
      <c r="Y714" s="17">
        <f>IF(Y326&gt;=4,10,IF(Y326=3,8,IF(Y326=2,6,IF(Y326=1,4,0))))</f>
        <v>0</v>
      </c>
      <c r="Z714" s="35">
        <f>Z326</f>
        <v>0</v>
      </c>
      <c r="AA714" s="35">
        <f>AA326</f>
        <v>0</v>
      </c>
      <c r="AB714" s="35">
        <f>AB326</f>
        <v>0</v>
      </c>
      <c r="AC714" s="35">
        <f>AC326</f>
        <v>0</v>
      </c>
      <c r="AD714" s="35">
        <f>AD326</f>
        <v>0</v>
      </c>
      <c r="AE714" s="18">
        <f t="shared" si="6"/>
        <v>0</v>
      </c>
    </row>
    <row r="715" spans="1:31" x14ac:dyDescent="0.3">
      <c r="A715" s="217">
        <f>A327</f>
        <v>322</v>
      </c>
      <c r="B715" s="16">
        <f>B327</f>
        <v>0</v>
      </c>
      <c r="C715" s="198">
        <f>C327</f>
        <v>0</v>
      </c>
      <c r="D715" s="16">
        <f>D327</f>
        <v>0</v>
      </c>
      <c r="E715" s="16">
        <f t="shared" ref="E715:E778" si="12">E327</f>
        <v>0</v>
      </c>
      <c r="F715" s="17">
        <f>IF(F327="후원(일시22건 또는 정기8건)또는 자원봉사(8명)",10,IF(F327="후원(일시13건 또는 정기5건)또는 자원봉사(7명)",8,IF(F327="후원(일시7건 또는 정기3건)또는 자원봉사(4명)",6,IF(F327="후원(일시4건 또는 정기2건)또는 자원봉사(2명)",4,IF(F327="후원(일시1건 또는 정기1건)또는 자원봉사(1명)",2,0)))))</f>
        <v>0</v>
      </c>
      <c r="G715" s="17">
        <f>IF(G327="게시",5,0)</f>
        <v>0</v>
      </c>
      <c r="H715" s="17">
        <f>IF(H327&gt;=6,20,IF(H327=5,15,IF(H327=4,10,IF(H327=3,5,0))))</f>
        <v>0</v>
      </c>
      <c r="I715" s="17">
        <f>IF(I327&gt;=30,20,IF(I327&gt;=22,15,IF(I327&gt;=15,10,IF(I327&gt;=8,5,0))))</f>
        <v>0</v>
      </c>
      <c r="J715" s="17">
        <f>IF(J327&gt;=500,10,IF(J327&gt;=300,8,IF(J327&gt;=200,6,IF(J327&gt;=100,4,IF(J327&gt;=1,2,IF(J327=0,0))))))</f>
        <v>0</v>
      </c>
      <c r="K715" s="17">
        <f>IF(K327&gt;=40,15,IF(K327&gt;=25,12,IF(K327&gt;=15,9,IF(K327&gt;=8,6,0))))</f>
        <v>0</v>
      </c>
      <c r="L715" s="17">
        <f>IF(L327="설치",5,0)</f>
        <v>0</v>
      </c>
      <c r="M715" s="17">
        <f>IF(M327="가능",5,0)</f>
        <v>0</v>
      </c>
      <c r="N715" s="17">
        <f>IF(N327="사용",5,0)</f>
        <v>0</v>
      </c>
      <c r="O715" s="17">
        <f>IF(O327&gt;=550,10,IF(O327&gt;=400,8,IF(O327&gt;=300,6,IF(O327&gt;=200,4,IF(O327&gt;=50,2,0)))))</f>
        <v>0</v>
      </c>
      <c r="P715" s="17">
        <f>IF(P327&gt;=5000,10,IF(P327&gt;=3000,8,IF(P327&gt;=2000,6,IF(P327&gt;=1000,4,IF(P327&gt;=500,2,0)))))</f>
        <v>0</v>
      </c>
      <c r="Q715" s="17">
        <f>IF(Q327&gt;=1000,10,IF(Q327&gt;=800,8,IF(Q327&gt;=600,6,IF(Q327&gt;=400,4,IF(Q327&gt;=200,2,0)))))</f>
        <v>0</v>
      </c>
      <c r="R715" s="17">
        <f>IF(R327&gt;=5000,5,IF(R327&gt;=3000,4,IF(R327&gt;=2000,3,IF(R327&gt;=1000,2,IF(R327&gt;=500,1,0)))))</f>
        <v>0</v>
      </c>
      <c r="S715" s="17">
        <f>IF(S327&gt;=4000,5,IF(S327&gt;=2500,4,IF(S327&gt;=1000,3,IF(S327&gt;=500,2,IF(S327&gt;=300,1,0)))))</f>
        <v>0</v>
      </c>
      <c r="T715" s="17">
        <f>IF(T327&gt;=15,15,IF(T327&gt;=12,12,IF(T327&gt;=9,9,IF(T327&gt;=6,6,IF(T327&gt;=1,3,0)))))</f>
        <v>0</v>
      </c>
      <c r="U715" s="17">
        <f>IF(U327&gt;=50,15,IF(U327&gt;=20,10,IF(U327&gt;=1,5,0)))</f>
        <v>0</v>
      </c>
      <c r="V715" s="17">
        <f>IF(V327&gt;=3,15,IF(V327&gt;=2,10,IF(V327&gt;=1,5,0)))</f>
        <v>0</v>
      </c>
      <c r="W715" s="17">
        <f>IF(W327&gt;=25,10,IF(W327&gt;=20,8,IF(W327&gt;=16,6,IF(W327&gt;=11,4,IF(W327&gt;=6,2,IF(W327&gt;=1,1,0))))))</f>
        <v>0</v>
      </c>
      <c r="X715" s="17">
        <f>IF(X327="구성",15,0)</f>
        <v>0</v>
      </c>
      <c r="Y715" s="17">
        <f>IF(Y327&gt;=4,10,IF(Y327=3,8,IF(Y327=2,6,IF(Y327=1,4,0))))</f>
        <v>0</v>
      </c>
      <c r="Z715" s="35">
        <f>Z327</f>
        <v>0</v>
      </c>
      <c r="AA715" s="35">
        <f>AA327</f>
        <v>0</v>
      </c>
      <c r="AB715" s="35">
        <f>AB327</f>
        <v>0</v>
      </c>
      <c r="AC715" s="35">
        <f>AC327</f>
        <v>0</v>
      </c>
      <c r="AD715" s="35">
        <f>AD327</f>
        <v>0</v>
      </c>
      <c r="AE715" s="18">
        <f t="shared" si="6"/>
        <v>0</v>
      </c>
    </row>
    <row r="716" spans="1:31" x14ac:dyDescent="0.3">
      <c r="A716" s="217">
        <f>A328</f>
        <v>323</v>
      </c>
      <c r="B716" s="16">
        <f>B328</f>
        <v>0</v>
      </c>
      <c r="C716" s="198">
        <f>C328</f>
        <v>0</v>
      </c>
      <c r="D716" s="16">
        <f>D328</f>
        <v>0</v>
      </c>
      <c r="E716" s="16">
        <f t="shared" si="12"/>
        <v>0</v>
      </c>
      <c r="F716" s="17">
        <f>IF(F328="후원(일시22건 또는 정기8건)또는 자원봉사(8명)",10,IF(F328="후원(일시13건 또는 정기5건)또는 자원봉사(7명)",8,IF(F328="후원(일시7건 또는 정기3건)또는 자원봉사(4명)",6,IF(F328="후원(일시4건 또는 정기2건)또는 자원봉사(2명)",4,IF(F328="후원(일시1건 또는 정기1건)또는 자원봉사(1명)",2,0)))))</f>
        <v>0</v>
      </c>
      <c r="G716" s="17">
        <f>IF(G328="게시",5,0)</f>
        <v>0</v>
      </c>
      <c r="H716" s="17">
        <f>IF(H328&gt;=6,20,IF(H328=5,15,IF(H328=4,10,IF(H328=3,5,0))))</f>
        <v>0</v>
      </c>
      <c r="I716" s="17">
        <f>IF(I328&gt;=30,20,IF(I328&gt;=22,15,IF(I328&gt;=15,10,IF(I328&gt;=8,5,0))))</f>
        <v>0</v>
      </c>
      <c r="J716" s="17">
        <f>IF(J328&gt;=500,10,IF(J328&gt;=300,8,IF(J328&gt;=200,6,IF(J328&gt;=100,4,IF(J328&gt;=1,2,IF(J328=0,0))))))</f>
        <v>0</v>
      </c>
      <c r="K716" s="17">
        <f>IF(K328&gt;=40,15,IF(K328&gt;=25,12,IF(K328&gt;=15,9,IF(K328&gt;=8,6,0))))</f>
        <v>0</v>
      </c>
      <c r="L716" s="17">
        <f>IF(L328="설치",5,0)</f>
        <v>0</v>
      </c>
      <c r="M716" s="17">
        <f>IF(M328="가능",5,0)</f>
        <v>0</v>
      </c>
      <c r="N716" s="17">
        <f>IF(N328="사용",5,0)</f>
        <v>0</v>
      </c>
      <c r="O716" s="17">
        <f>IF(O328&gt;=550,10,IF(O328&gt;=400,8,IF(O328&gt;=300,6,IF(O328&gt;=200,4,IF(O328&gt;=50,2,0)))))</f>
        <v>0</v>
      </c>
      <c r="P716" s="17">
        <f>IF(P328&gt;=5000,10,IF(P328&gt;=3000,8,IF(P328&gt;=2000,6,IF(P328&gt;=1000,4,IF(P328&gt;=500,2,0)))))</f>
        <v>0</v>
      </c>
      <c r="Q716" s="17">
        <f>IF(Q328&gt;=1000,10,IF(Q328&gt;=800,8,IF(Q328&gt;=600,6,IF(Q328&gt;=400,4,IF(Q328&gt;=200,2,0)))))</f>
        <v>0</v>
      </c>
      <c r="R716" s="17">
        <f>IF(R328&gt;=5000,5,IF(R328&gt;=3000,4,IF(R328&gt;=2000,3,IF(R328&gt;=1000,2,IF(R328&gt;=500,1,0)))))</f>
        <v>0</v>
      </c>
      <c r="S716" s="17">
        <f>IF(S328&gt;=4000,5,IF(S328&gt;=2500,4,IF(S328&gt;=1000,3,IF(S328&gt;=500,2,IF(S328&gt;=300,1,0)))))</f>
        <v>0</v>
      </c>
      <c r="T716" s="17">
        <f>IF(T328&gt;=15,15,IF(T328&gt;=12,12,IF(T328&gt;=9,9,IF(T328&gt;=6,6,IF(T328&gt;=1,3,0)))))</f>
        <v>0</v>
      </c>
      <c r="U716" s="17">
        <f>IF(U328&gt;=50,15,IF(U328&gt;=20,10,IF(U328&gt;=1,5,0)))</f>
        <v>0</v>
      </c>
      <c r="V716" s="17">
        <f>IF(V328&gt;=3,15,IF(V328&gt;=2,10,IF(V328&gt;=1,5,0)))</f>
        <v>0</v>
      </c>
      <c r="W716" s="17">
        <f>IF(W328&gt;=25,10,IF(W328&gt;=20,8,IF(W328&gt;=16,6,IF(W328&gt;=11,4,IF(W328&gt;=6,2,IF(W328&gt;=1,1,0))))))</f>
        <v>0</v>
      </c>
      <c r="X716" s="17">
        <f>IF(X328="구성",15,0)</f>
        <v>0</v>
      </c>
      <c r="Y716" s="17">
        <f>IF(Y328&gt;=4,10,IF(Y328=3,8,IF(Y328=2,6,IF(Y328=1,4,0))))</f>
        <v>0</v>
      </c>
      <c r="Z716" s="35">
        <f>Z328</f>
        <v>0</v>
      </c>
      <c r="AA716" s="35">
        <f>AA328</f>
        <v>0</v>
      </c>
      <c r="AB716" s="35">
        <f>AB328</f>
        <v>0</v>
      </c>
      <c r="AC716" s="35">
        <f>AC328</f>
        <v>0</v>
      </c>
      <c r="AD716" s="35">
        <f>AD328</f>
        <v>0</v>
      </c>
      <c r="AE716" s="18">
        <f t="shared" si="6"/>
        <v>0</v>
      </c>
    </row>
    <row r="717" spans="1:31" x14ac:dyDescent="0.3">
      <c r="A717" s="217">
        <f>A329</f>
        <v>324</v>
      </c>
      <c r="B717" s="16">
        <f>B329</f>
        <v>0</v>
      </c>
      <c r="C717" s="198">
        <f>C329</f>
        <v>0</v>
      </c>
      <c r="D717" s="16">
        <f>D329</f>
        <v>0</v>
      </c>
      <c r="E717" s="16">
        <f t="shared" si="12"/>
        <v>0</v>
      </c>
      <c r="F717" s="17">
        <f>IF(F329="후원(일시22건 또는 정기8건)또는 자원봉사(8명)",10,IF(F329="후원(일시13건 또는 정기5건)또는 자원봉사(7명)",8,IF(F329="후원(일시7건 또는 정기3건)또는 자원봉사(4명)",6,IF(F329="후원(일시4건 또는 정기2건)또는 자원봉사(2명)",4,IF(F329="후원(일시1건 또는 정기1건)또는 자원봉사(1명)",2,0)))))</f>
        <v>0</v>
      </c>
      <c r="G717" s="17">
        <f>IF(G329="게시",5,0)</f>
        <v>0</v>
      </c>
      <c r="H717" s="17">
        <f>IF(H329&gt;=6,20,IF(H329=5,15,IF(H329=4,10,IF(H329=3,5,0))))</f>
        <v>0</v>
      </c>
      <c r="I717" s="17">
        <f>IF(I329&gt;=30,20,IF(I329&gt;=22,15,IF(I329&gt;=15,10,IF(I329&gt;=8,5,0))))</f>
        <v>0</v>
      </c>
      <c r="J717" s="17">
        <f>IF(J329&gt;=500,10,IF(J329&gt;=300,8,IF(J329&gt;=200,6,IF(J329&gt;=100,4,IF(J329&gt;=1,2,IF(J329=0,0))))))</f>
        <v>0</v>
      </c>
      <c r="K717" s="17">
        <f>IF(K329&gt;=40,15,IF(K329&gt;=25,12,IF(K329&gt;=15,9,IF(K329&gt;=8,6,0))))</f>
        <v>0</v>
      </c>
      <c r="L717" s="17">
        <f>IF(L329="설치",5,0)</f>
        <v>0</v>
      </c>
      <c r="M717" s="17">
        <f>IF(M329="가능",5,0)</f>
        <v>0</v>
      </c>
      <c r="N717" s="17">
        <f>IF(N329="사용",5,0)</f>
        <v>0</v>
      </c>
      <c r="O717" s="17">
        <f>IF(O329&gt;=550,10,IF(O329&gt;=400,8,IF(O329&gt;=300,6,IF(O329&gt;=200,4,IF(O329&gt;=50,2,0)))))</f>
        <v>0</v>
      </c>
      <c r="P717" s="17">
        <f>IF(P329&gt;=5000,10,IF(P329&gt;=3000,8,IF(P329&gt;=2000,6,IF(P329&gt;=1000,4,IF(P329&gt;=500,2,0)))))</f>
        <v>0</v>
      </c>
      <c r="Q717" s="17">
        <f>IF(Q329&gt;=1000,10,IF(Q329&gt;=800,8,IF(Q329&gt;=600,6,IF(Q329&gt;=400,4,IF(Q329&gt;=200,2,0)))))</f>
        <v>0</v>
      </c>
      <c r="R717" s="17">
        <f>IF(R329&gt;=5000,5,IF(R329&gt;=3000,4,IF(R329&gt;=2000,3,IF(R329&gt;=1000,2,IF(R329&gt;=500,1,0)))))</f>
        <v>0</v>
      </c>
      <c r="S717" s="17">
        <f>IF(S329&gt;=4000,5,IF(S329&gt;=2500,4,IF(S329&gt;=1000,3,IF(S329&gt;=500,2,IF(S329&gt;=300,1,0)))))</f>
        <v>0</v>
      </c>
      <c r="T717" s="17">
        <f>IF(T329&gt;=15,15,IF(T329&gt;=12,12,IF(T329&gt;=9,9,IF(T329&gt;=6,6,IF(T329&gt;=1,3,0)))))</f>
        <v>0</v>
      </c>
      <c r="U717" s="17">
        <f>IF(U329&gt;=50,15,IF(U329&gt;=20,10,IF(U329&gt;=1,5,0)))</f>
        <v>0</v>
      </c>
      <c r="V717" s="17">
        <f>IF(V329&gt;=3,15,IF(V329&gt;=2,10,IF(V329&gt;=1,5,0)))</f>
        <v>0</v>
      </c>
      <c r="W717" s="17">
        <f>IF(W329&gt;=25,10,IF(W329&gt;=20,8,IF(W329&gt;=16,6,IF(W329&gt;=11,4,IF(W329&gt;=6,2,IF(W329&gt;=1,1,0))))))</f>
        <v>0</v>
      </c>
      <c r="X717" s="17">
        <f>IF(X329="구성",15,0)</f>
        <v>0</v>
      </c>
      <c r="Y717" s="17">
        <f>IF(Y329&gt;=4,10,IF(Y329=3,8,IF(Y329=2,6,IF(Y329=1,4,0))))</f>
        <v>0</v>
      </c>
      <c r="Z717" s="35">
        <f>Z329</f>
        <v>0</v>
      </c>
      <c r="AA717" s="35">
        <f>AA329</f>
        <v>0</v>
      </c>
      <c r="AB717" s="35">
        <f>AB329</f>
        <v>0</v>
      </c>
      <c r="AC717" s="35">
        <f>AC329</f>
        <v>0</v>
      </c>
      <c r="AD717" s="35">
        <f>AD329</f>
        <v>0</v>
      </c>
      <c r="AE717" s="18">
        <f t="shared" si="6"/>
        <v>0</v>
      </c>
    </row>
    <row r="718" spans="1:31" x14ac:dyDescent="0.3">
      <c r="A718" s="217">
        <f>A330</f>
        <v>325</v>
      </c>
      <c r="B718" s="16">
        <f>B330</f>
        <v>0</v>
      </c>
      <c r="C718" s="198">
        <f>C330</f>
        <v>0</v>
      </c>
      <c r="D718" s="16">
        <f>D330</f>
        <v>0</v>
      </c>
      <c r="E718" s="16">
        <f t="shared" si="12"/>
        <v>0</v>
      </c>
      <c r="F718" s="17">
        <f>IF(F330="후원(일시22건 또는 정기8건)또는 자원봉사(8명)",10,IF(F330="후원(일시13건 또는 정기5건)또는 자원봉사(7명)",8,IF(F330="후원(일시7건 또는 정기3건)또는 자원봉사(4명)",6,IF(F330="후원(일시4건 또는 정기2건)또는 자원봉사(2명)",4,IF(F330="후원(일시1건 또는 정기1건)또는 자원봉사(1명)",2,0)))))</f>
        <v>0</v>
      </c>
      <c r="G718" s="17">
        <f>IF(G330="게시",5,0)</f>
        <v>0</v>
      </c>
      <c r="H718" s="17">
        <f>IF(H330&gt;=6,20,IF(H330=5,15,IF(H330=4,10,IF(H330=3,5,0))))</f>
        <v>0</v>
      </c>
      <c r="I718" s="17">
        <f>IF(I330&gt;=30,20,IF(I330&gt;=22,15,IF(I330&gt;=15,10,IF(I330&gt;=8,5,0))))</f>
        <v>0</v>
      </c>
      <c r="J718" s="17">
        <f>IF(J330&gt;=500,10,IF(J330&gt;=300,8,IF(J330&gt;=200,6,IF(J330&gt;=100,4,IF(J330&gt;=1,2,IF(J330=0,0))))))</f>
        <v>0</v>
      </c>
      <c r="K718" s="17">
        <f>IF(K330&gt;=40,15,IF(K330&gt;=25,12,IF(K330&gt;=15,9,IF(K330&gt;=8,6,0))))</f>
        <v>0</v>
      </c>
      <c r="L718" s="17">
        <f>IF(L330="설치",5,0)</f>
        <v>0</v>
      </c>
      <c r="M718" s="17">
        <f>IF(M330="가능",5,0)</f>
        <v>0</v>
      </c>
      <c r="N718" s="17">
        <f>IF(N330="사용",5,0)</f>
        <v>0</v>
      </c>
      <c r="O718" s="17">
        <f>IF(O330&gt;=550,10,IF(O330&gt;=400,8,IF(O330&gt;=300,6,IF(O330&gt;=200,4,IF(O330&gt;=50,2,0)))))</f>
        <v>0</v>
      </c>
      <c r="P718" s="17">
        <f>IF(P330&gt;=5000,10,IF(P330&gt;=3000,8,IF(P330&gt;=2000,6,IF(P330&gt;=1000,4,IF(P330&gt;=500,2,0)))))</f>
        <v>0</v>
      </c>
      <c r="Q718" s="17">
        <f>IF(Q330&gt;=1000,10,IF(Q330&gt;=800,8,IF(Q330&gt;=600,6,IF(Q330&gt;=400,4,IF(Q330&gt;=200,2,0)))))</f>
        <v>0</v>
      </c>
      <c r="R718" s="17">
        <f>IF(R330&gt;=5000,5,IF(R330&gt;=3000,4,IF(R330&gt;=2000,3,IF(R330&gt;=1000,2,IF(R330&gt;=500,1,0)))))</f>
        <v>0</v>
      </c>
      <c r="S718" s="17">
        <f>IF(S330&gt;=4000,5,IF(S330&gt;=2500,4,IF(S330&gt;=1000,3,IF(S330&gt;=500,2,IF(S330&gt;=300,1,0)))))</f>
        <v>0</v>
      </c>
      <c r="T718" s="17">
        <f>IF(T330&gt;=15,15,IF(T330&gt;=12,12,IF(T330&gt;=9,9,IF(T330&gt;=6,6,IF(T330&gt;=1,3,0)))))</f>
        <v>0</v>
      </c>
      <c r="U718" s="17">
        <f>IF(U330&gt;=50,15,IF(U330&gt;=20,10,IF(U330&gt;=1,5,0)))</f>
        <v>0</v>
      </c>
      <c r="V718" s="17">
        <f>IF(V330&gt;=3,15,IF(V330&gt;=2,10,IF(V330&gt;=1,5,0)))</f>
        <v>0</v>
      </c>
      <c r="W718" s="17">
        <f>IF(W330&gt;=25,10,IF(W330&gt;=20,8,IF(W330&gt;=16,6,IF(W330&gt;=11,4,IF(W330&gt;=6,2,IF(W330&gt;=1,1,0))))))</f>
        <v>0</v>
      </c>
      <c r="X718" s="17">
        <f>IF(X330="구성",15,0)</f>
        <v>0</v>
      </c>
      <c r="Y718" s="17">
        <f>IF(Y330&gt;=4,10,IF(Y330=3,8,IF(Y330=2,6,IF(Y330=1,4,0))))</f>
        <v>0</v>
      </c>
      <c r="Z718" s="35">
        <f>Z330</f>
        <v>0</v>
      </c>
      <c r="AA718" s="35">
        <f>AA330</f>
        <v>0</v>
      </c>
      <c r="AB718" s="35">
        <f>AB330</f>
        <v>0</v>
      </c>
      <c r="AC718" s="35">
        <f>AC330</f>
        <v>0</v>
      </c>
      <c r="AD718" s="35">
        <f>AD330</f>
        <v>0</v>
      </c>
      <c r="AE718" s="18">
        <f t="shared" si="6"/>
        <v>0</v>
      </c>
    </row>
    <row r="719" spans="1:31" x14ac:dyDescent="0.3">
      <c r="A719" s="217">
        <f>A331</f>
        <v>326</v>
      </c>
      <c r="B719" s="16">
        <f>B331</f>
        <v>0</v>
      </c>
      <c r="C719" s="198">
        <f>C331</f>
        <v>0</v>
      </c>
      <c r="D719" s="16">
        <f>D331</f>
        <v>0</v>
      </c>
      <c r="E719" s="16">
        <f t="shared" si="12"/>
        <v>0</v>
      </c>
      <c r="F719" s="17">
        <f>IF(F331="후원(일시22건 또는 정기8건)또는 자원봉사(8명)",10,IF(F331="후원(일시13건 또는 정기5건)또는 자원봉사(7명)",8,IF(F331="후원(일시7건 또는 정기3건)또는 자원봉사(4명)",6,IF(F331="후원(일시4건 또는 정기2건)또는 자원봉사(2명)",4,IF(F331="후원(일시1건 또는 정기1건)또는 자원봉사(1명)",2,0)))))</f>
        <v>0</v>
      </c>
      <c r="G719" s="17">
        <f>IF(G331="게시",5,0)</f>
        <v>0</v>
      </c>
      <c r="H719" s="17">
        <f>IF(H331&gt;=6,20,IF(H331=5,15,IF(H331=4,10,IF(H331=3,5,0))))</f>
        <v>0</v>
      </c>
      <c r="I719" s="17">
        <f>IF(I331&gt;=30,20,IF(I331&gt;=22,15,IF(I331&gt;=15,10,IF(I331&gt;=8,5,0))))</f>
        <v>0</v>
      </c>
      <c r="J719" s="17">
        <f>IF(J331&gt;=500,10,IF(J331&gt;=300,8,IF(J331&gt;=200,6,IF(J331&gt;=100,4,IF(J331&gt;=1,2,IF(J331=0,0))))))</f>
        <v>0</v>
      </c>
      <c r="K719" s="17">
        <f>IF(K331&gt;=40,15,IF(K331&gt;=25,12,IF(K331&gt;=15,9,IF(K331&gt;=8,6,0))))</f>
        <v>0</v>
      </c>
      <c r="L719" s="17">
        <f>IF(L331="설치",5,0)</f>
        <v>0</v>
      </c>
      <c r="M719" s="17">
        <f>IF(M331="가능",5,0)</f>
        <v>0</v>
      </c>
      <c r="N719" s="17">
        <f>IF(N331="사용",5,0)</f>
        <v>0</v>
      </c>
      <c r="O719" s="17">
        <f>IF(O331&gt;=550,10,IF(O331&gt;=400,8,IF(O331&gt;=300,6,IF(O331&gt;=200,4,IF(O331&gt;=50,2,0)))))</f>
        <v>0</v>
      </c>
      <c r="P719" s="17">
        <f>IF(P331&gt;=5000,10,IF(P331&gt;=3000,8,IF(P331&gt;=2000,6,IF(P331&gt;=1000,4,IF(P331&gt;=500,2,0)))))</f>
        <v>0</v>
      </c>
      <c r="Q719" s="17">
        <f>IF(Q331&gt;=1000,10,IF(Q331&gt;=800,8,IF(Q331&gt;=600,6,IF(Q331&gt;=400,4,IF(Q331&gt;=200,2,0)))))</f>
        <v>0</v>
      </c>
      <c r="R719" s="17">
        <f>IF(R331&gt;=5000,5,IF(R331&gt;=3000,4,IF(R331&gt;=2000,3,IF(R331&gt;=1000,2,IF(R331&gt;=500,1,0)))))</f>
        <v>0</v>
      </c>
      <c r="S719" s="17">
        <f>IF(S331&gt;=4000,5,IF(S331&gt;=2500,4,IF(S331&gt;=1000,3,IF(S331&gt;=500,2,IF(S331&gt;=300,1,0)))))</f>
        <v>0</v>
      </c>
      <c r="T719" s="17">
        <f>IF(T331&gt;=15,15,IF(T331&gt;=12,12,IF(T331&gt;=9,9,IF(T331&gt;=6,6,IF(T331&gt;=1,3,0)))))</f>
        <v>0</v>
      </c>
      <c r="U719" s="17">
        <f>IF(U331&gt;=50,15,IF(U331&gt;=20,10,IF(U331&gt;=1,5,0)))</f>
        <v>0</v>
      </c>
      <c r="V719" s="17">
        <f>IF(V331&gt;=3,15,IF(V331&gt;=2,10,IF(V331&gt;=1,5,0)))</f>
        <v>0</v>
      </c>
      <c r="W719" s="17">
        <f>IF(W331&gt;=25,10,IF(W331&gt;=20,8,IF(W331&gt;=16,6,IF(W331&gt;=11,4,IF(W331&gt;=6,2,IF(W331&gt;=1,1,0))))))</f>
        <v>0</v>
      </c>
      <c r="X719" s="17">
        <f>IF(X331="구성",15,0)</f>
        <v>0</v>
      </c>
      <c r="Y719" s="17">
        <f>IF(Y331&gt;=4,10,IF(Y331=3,8,IF(Y331=2,6,IF(Y331=1,4,0))))</f>
        <v>0</v>
      </c>
      <c r="Z719" s="35">
        <f>Z331</f>
        <v>0</v>
      </c>
      <c r="AA719" s="35">
        <f>AA331</f>
        <v>0</v>
      </c>
      <c r="AB719" s="35">
        <f>AB331</f>
        <v>0</v>
      </c>
      <c r="AC719" s="35">
        <f>AC331</f>
        <v>0</v>
      </c>
      <c r="AD719" s="35">
        <f>AD331</f>
        <v>0</v>
      </c>
      <c r="AE719" s="18">
        <f t="shared" si="6"/>
        <v>0</v>
      </c>
    </row>
    <row r="720" spans="1:31" x14ac:dyDescent="0.3">
      <c r="A720" s="217">
        <f>A332</f>
        <v>327</v>
      </c>
      <c r="B720" s="16">
        <f>B332</f>
        <v>0</v>
      </c>
      <c r="C720" s="198">
        <f>C332</f>
        <v>0</v>
      </c>
      <c r="D720" s="16">
        <f>D332</f>
        <v>0</v>
      </c>
      <c r="E720" s="16">
        <f t="shared" si="12"/>
        <v>0</v>
      </c>
      <c r="F720" s="17">
        <f>IF(F332="후원(일시22건 또는 정기8건)또는 자원봉사(8명)",10,IF(F332="후원(일시13건 또는 정기5건)또는 자원봉사(7명)",8,IF(F332="후원(일시7건 또는 정기3건)또는 자원봉사(4명)",6,IF(F332="후원(일시4건 또는 정기2건)또는 자원봉사(2명)",4,IF(F332="후원(일시1건 또는 정기1건)또는 자원봉사(1명)",2,0)))))</f>
        <v>0</v>
      </c>
      <c r="G720" s="17">
        <f>IF(G332="게시",5,0)</f>
        <v>0</v>
      </c>
      <c r="H720" s="17">
        <f>IF(H332&gt;=6,20,IF(H332=5,15,IF(H332=4,10,IF(H332=3,5,0))))</f>
        <v>0</v>
      </c>
      <c r="I720" s="17">
        <f>IF(I332&gt;=30,20,IF(I332&gt;=22,15,IF(I332&gt;=15,10,IF(I332&gt;=8,5,0))))</f>
        <v>0</v>
      </c>
      <c r="J720" s="17">
        <f>IF(J332&gt;=500,10,IF(J332&gt;=300,8,IF(J332&gt;=200,6,IF(J332&gt;=100,4,IF(J332&gt;=1,2,IF(J332=0,0))))))</f>
        <v>0</v>
      </c>
      <c r="K720" s="17">
        <f>IF(K332&gt;=40,15,IF(K332&gt;=25,12,IF(K332&gt;=15,9,IF(K332&gt;=8,6,0))))</f>
        <v>0</v>
      </c>
      <c r="L720" s="17">
        <f>IF(L332="설치",5,0)</f>
        <v>0</v>
      </c>
      <c r="M720" s="17">
        <f>IF(M332="가능",5,0)</f>
        <v>0</v>
      </c>
      <c r="N720" s="17">
        <f>IF(N332="사용",5,0)</f>
        <v>0</v>
      </c>
      <c r="O720" s="17">
        <f>IF(O332&gt;=550,10,IF(O332&gt;=400,8,IF(O332&gt;=300,6,IF(O332&gt;=200,4,IF(O332&gt;=50,2,0)))))</f>
        <v>0</v>
      </c>
      <c r="P720" s="17">
        <f>IF(P332&gt;=5000,10,IF(P332&gt;=3000,8,IF(P332&gt;=2000,6,IF(P332&gt;=1000,4,IF(P332&gt;=500,2,0)))))</f>
        <v>0</v>
      </c>
      <c r="Q720" s="17">
        <f>IF(Q332&gt;=1000,10,IF(Q332&gt;=800,8,IF(Q332&gt;=600,6,IF(Q332&gt;=400,4,IF(Q332&gt;=200,2,0)))))</f>
        <v>0</v>
      </c>
      <c r="R720" s="17">
        <f>IF(R332&gt;=5000,5,IF(R332&gt;=3000,4,IF(R332&gt;=2000,3,IF(R332&gt;=1000,2,IF(R332&gt;=500,1,0)))))</f>
        <v>0</v>
      </c>
      <c r="S720" s="17">
        <f>IF(S332&gt;=4000,5,IF(S332&gt;=2500,4,IF(S332&gt;=1000,3,IF(S332&gt;=500,2,IF(S332&gt;=300,1,0)))))</f>
        <v>0</v>
      </c>
      <c r="T720" s="17">
        <f>IF(T332&gt;=15,15,IF(T332&gt;=12,12,IF(T332&gt;=9,9,IF(T332&gt;=6,6,IF(T332&gt;=1,3,0)))))</f>
        <v>0</v>
      </c>
      <c r="U720" s="17">
        <f>IF(U332&gt;=50,15,IF(U332&gt;=20,10,IF(U332&gt;=1,5,0)))</f>
        <v>0</v>
      </c>
      <c r="V720" s="17">
        <f>IF(V332&gt;=3,15,IF(V332&gt;=2,10,IF(V332&gt;=1,5,0)))</f>
        <v>0</v>
      </c>
      <c r="W720" s="17">
        <f>IF(W332&gt;=25,10,IF(W332&gt;=20,8,IF(W332&gt;=16,6,IF(W332&gt;=11,4,IF(W332&gt;=6,2,IF(W332&gt;=1,1,0))))))</f>
        <v>0</v>
      </c>
      <c r="X720" s="17">
        <f>IF(X332="구성",15,0)</f>
        <v>0</v>
      </c>
      <c r="Y720" s="17">
        <f>IF(Y332&gt;=4,10,IF(Y332=3,8,IF(Y332=2,6,IF(Y332=1,4,0))))</f>
        <v>0</v>
      </c>
      <c r="Z720" s="35">
        <f>Z332</f>
        <v>0</v>
      </c>
      <c r="AA720" s="35">
        <f>AA332</f>
        <v>0</v>
      </c>
      <c r="AB720" s="35">
        <f>AB332</f>
        <v>0</v>
      </c>
      <c r="AC720" s="35">
        <f>AC332</f>
        <v>0</v>
      </c>
      <c r="AD720" s="35">
        <f>AD332</f>
        <v>0</v>
      </c>
      <c r="AE720" s="18">
        <f t="shared" si="6"/>
        <v>0</v>
      </c>
    </row>
    <row r="721" spans="1:31" x14ac:dyDescent="0.3">
      <c r="A721" s="217">
        <f>A333</f>
        <v>328</v>
      </c>
      <c r="B721" s="16">
        <f>B333</f>
        <v>0</v>
      </c>
      <c r="C721" s="198">
        <f>C333</f>
        <v>0</v>
      </c>
      <c r="D721" s="16">
        <f>D333</f>
        <v>0</v>
      </c>
      <c r="E721" s="16">
        <f t="shared" si="12"/>
        <v>0</v>
      </c>
      <c r="F721" s="17">
        <f>IF(F333="후원(일시22건 또는 정기8건)또는 자원봉사(8명)",10,IF(F333="후원(일시13건 또는 정기5건)또는 자원봉사(7명)",8,IF(F333="후원(일시7건 또는 정기3건)또는 자원봉사(4명)",6,IF(F333="후원(일시4건 또는 정기2건)또는 자원봉사(2명)",4,IF(F333="후원(일시1건 또는 정기1건)또는 자원봉사(1명)",2,0)))))</f>
        <v>0</v>
      </c>
      <c r="G721" s="17">
        <f>IF(G333="게시",5,0)</f>
        <v>0</v>
      </c>
      <c r="H721" s="17">
        <f>IF(H333&gt;=6,20,IF(H333=5,15,IF(H333=4,10,IF(H333=3,5,0))))</f>
        <v>0</v>
      </c>
      <c r="I721" s="17">
        <f>IF(I333&gt;=30,20,IF(I333&gt;=22,15,IF(I333&gt;=15,10,IF(I333&gt;=8,5,0))))</f>
        <v>0</v>
      </c>
      <c r="J721" s="17">
        <f>IF(J333&gt;=500,10,IF(J333&gt;=300,8,IF(J333&gt;=200,6,IF(J333&gt;=100,4,IF(J333&gt;=1,2,IF(J333=0,0))))))</f>
        <v>0</v>
      </c>
      <c r="K721" s="17">
        <f>IF(K333&gt;=40,15,IF(K333&gt;=25,12,IF(K333&gt;=15,9,IF(K333&gt;=8,6,0))))</f>
        <v>0</v>
      </c>
      <c r="L721" s="17">
        <f>IF(L333="설치",5,0)</f>
        <v>0</v>
      </c>
      <c r="M721" s="17">
        <f>IF(M333="가능",5,0)</f>
        <v>0</v>
      </c>
      <c r="N721" s="17">
        <f>IF(N333="사용",5,0)</f>
        <v>0</v>
      </c>
      <c r="O721" s="17">
        <f>IF(O333&gt;=550,10,IF(O333&gt;=400,8,IF(O333&gt;=300,6,IF(O333&gt;=200,4,IF(O333&gt;=50,2,0)))))</f>
        <v>0</v>
      </c>
      <c r="P721" s="17">
        <f>IF(P333&gt;=5000,10,IF(P333&gt;=3000,8,IF(P333&gt;=2000,6,IF(P333&gt;=1000,4,IF(P333&gt;=500,2,0)))))</f>
        <v>0</v>
      </c>
      <c r="Q721" s="17">
        <f>IF(Q333&gt;=1000,10,IF(Q333&gt;=800,8,IF(Q333&gt;=600,6,IF(Q333&gt;=400,4,IF(Q333&gt;=200,2,0)))))</f>
        <v>0</v>
      </c>
      <c r="R721" s="17">
        <f>IF(R333&gt;=5000,5,IF(R333&gt;=3000,4,IF(R333&gt;=2000,3,IF(R333&gt;=1000,2,IF(R333&gt;=500,1,0)))))</f>
        <v>0</v>
      </c>
      <c r="S721" s="17">
        <f>IF(S333&gt;=4000,5,IF(S333&gt;=2500,4,IF(S333&gt;=1000,3,IF(S333&gt;=500,2,IF(S333&gt;=300,1,0)))))</f>
        <v>0</v>
      </c>
      <c r="T721" s="17">
        <f>IF(T333&gt;=15,15,IF(T333&gt;=12,12,IF(T333&gt;=9,9,IF(T333&gt;=6,6,IF(T333&gt;=1,3,0)))))</f>
        <v>0</v>
      </c>
      <c r="U721" s="17">
        <f>IF(U333&gt;=50,15,IF(U333&gt;=20,10,IF(U333&gt;=1,5,0)))</f>
        <v>0</v>
      </c>
      <c r="V721" s="17">
        <f>IF(V333&gt;=3,15,IF(V333&gt;=2,10,IF(V333&gt;=1,5,0)))</f>
        <v>0</v>
      </c>
      <c r="W721" s="17">
        <f>IF(W333&gt;=25,10,IF(W333&gt;=20,8,IF(W333&gt;=16,6,IF(W333&gt;=11,4,IF(W333&gt;=6,2,IF(W333&gt;=1,1,0))))))</f>
        <v>0</v>
      </c>
      <c r="X721" s="17">
        <f>IF(X333="구성",15,0)</f>
        <v>0</v>
      </c>
      <c r="Y721" s="17">
        <f>IF(Y333&gt;=4,10,IF(Y333=3,8,IF(Y333=2,6,IF(Y333=1,4,0))))</f>
        <v>0</v>
      </c>
      <c r="Z721" s="35">
        <f>Z333</f>
        <v>0</v>
      </c>
      <c r="AA721" s="35">
        <f>AA333</f>
        <v>0</v>
      </c>
      <c r="AB721" s="35">
        <f>AB333</f>
        <v>0</v>
      </c>
      <c r="AC721" s="35">
        <f>AC333</f>
        <v>0</v>
      </c>
      <c r="AD721" s="35">
        <f>AD333</f>
        <v>0</v>
      </c>
      <c r="AE721" s="18">
        <f t="shared" si="6"/>
        <v>0</v>
      </c>
    </row>
    <row r="722" spans="1:31" x14ac:dyDescent="0.3">
      <c r="A722" s="217">
        <f>A334</f>
        <v>329</v>
      </c>
      <c r="B722" s="16">
        <f>B334</f>
        <v>0</v>
      </c>
      <c r="C722" s="198">
        <f>C334</f>
        <v>0</v>
      </c>
      <c r="D722" s="16">
        <f>D334</f>
        <v>0</v>
      </c>
      <c r="E722" s="16">
        <f t="shared" si="12"/>
        <v>0</v>
      </c>
      <c r="F722" s="17">
        <f>IF(F334="후원(일시22건 또는 정기8건)또는 자원봉사(8명)",10,IF(F334="후원(일시13건 또는 정기5건)또는 자원봉사(7명)",8,IF(F334="후원(일시7건 또는 정기3건)또는 자원봉사(4명)",6,IF(F334="후원(일시4건 또는 정기2건)또는 자원봉사(2명)",4,IF(F334="후원(일시1건 또는 정기1건)또는 자원봉사(1명)",2,0)))))</f>
        <v>0</v>
      </c>
      <c r="G722" s="17">
        <f>IF(G334="게시",5,0)</f>
        <v>0</v>
      </c>
      <c r="H722" s="17">
        <f>IF(H334&gt;=6,20,IF(H334=5,15,IF(H334=4,10,IF(H334=3,5,0))))</f>
        <v>0</v>
      </c>
      <c r="I722" s="17">
        <f>IF(I334&gt;=30,20,IF(I334&gt;=22,15,IF(I334&gt;=15,10,IF(I334&gt;=8,5,0))))</f>
        <v>0</v>
      </c>
      <c r="J722" s="17">
        <f>IF(J334&gt;=500,10,IF(J334&gt;=300,8,IF(J334&gt;=200,6,IF(J334&gt;=100,4,IF(J334&gt;=1,2,IF(J334=0,0))))))</f>
        <v>0</v>
      </c>
      <c r="K722" s="17">
        <f>IF(K334&gt;=40,15,IF(K334&gt;=25,12,IF(K334&gt;=15,9,IF(K334&gt;=8,6,0))))</f>
        <v>0</v>
      </c>
      <c r="L722" s="17">
        <f>IF(L334="설치",5,0)</f>
        <v>0</v>
      </c>
      <c r="M722" s="17">
        <f>IF(M334="가능",5,0)</f>
        <v>0</v>
      </c>
      <c r="N722" s="17">
        <f>IF(N334="사용",5,0)</f>
        <v>0</v>
      </c>
      <c r="O722" s="17">
        <f>IF(O334&gt;=550,10,IF(O334&gt;=400,8,IF(O334&gt;=300,6,IF(O334&gt;=200,4,IF(O334&gt;=50,2,0)))))</f>
        <v>0</v>
      </c>
      <c r="P722" s="17">
        <f>IF(P334&gt;=5000,10,IF(P334&gt;=3000,8,IF(P334&gt;=2000,6,IF(P334&gt;=1000,4,IF(P334&gt;=500,2,0)))))</f>
        <v>0</v>
      </c>
      <c r="Q722" s="17">
        <f>IF(Q334&gt;=1000,10,IF(Q334&gt;=800,8,IF(Q334&gt;=600,6,IF(Q334&gt;=400,4,IF(Q334&gt;=200,2,0)))))</f>
        <v>0</v>
      </c>
      <c r="R722" s="17">
        <f>IF(R334&gt;=5000,5,IF(R334&gt;=3000,4,IF(R334&gt;=2000,3,IF(R334&gt;=1000,2,IF(R334&gt;=500,1,0)))))</f>
        <v>0</v>
      </c>
      <c r="S722" s="17">
        <f>IF(S334&gt;=4000,5,IF(S334&gt;=2500,4,IF(S334&gt;=1000,3,IF(S334&gt;=500,2,IF(S334&gt;=300,1,0)))))</f>
        <v>0</v>
      </c>
      <c r="T722" s="17">
        <f>IF(T334&gt;=15,15,IF(T334&gt;=12,12,IF(T334&gt;=9,9,IF(T334&gt;=6,6,IF(T334&gt;=1,3,0)))))</f>
        <v>0</v>
      </c>
      <c r="U722" s="17">
        <f>IF(U334&gt;=50,15,IF(U334&gt;=20,10,IF(U334&gt;=1,5,0)))</f>
        <v>0</v>
      </c>
      <c r="V722" s="17">
        <f>IF(V334&gt;=3,15,IF(V334&gt;=2,10,IF(V334&gt;=1,5,0)))</f>
        <v>0</v>
      </c>
      <c r="W722" s="17">
        <f>IF(W334&gt;=25,10,IF(W334&gt;=20,8,IF(W334&gt;=16,6,IF(W334&gt;=11,4,IF(W334&gt;=6,2,IF(W334&gt;=1,1,0))))))</f>
        <v>0</v>
      </c>
      <c r="X722" s="17">
        <f>IF(X334="구성",15,0)</f>
        <v>0</v>
      </c>
      <c r="Y722" s="17">
        <f>IF(Y334&gt;=4,10,IF(Y334=3,8,IF(Y334=2,6,IF(Y334=1,4,0))))</f>
        <v>0</v>
      </c>
      <c r="Z722" s="35">
        <f>Z334</f>
        <v>0</v>
      </c>
      <c r="AA722" s="35">
        <f>AA334</f>
        <v>0</v>
      </c>
      <c r="AB722" s="35">
        <f>AB334</f>
        <v>0</v>
      </c>
      <c r="AC722" s="35">
        <f>AC334</f>
        <v>0</v>
      </c>
      <c r="AD722" s="35">
        <f>AD334</f>
        <v>0</v>
      </c>
      <c r="AE722" s="18">
        <f t="shared" si="6"/>
        <v>0</v>
      </c>
    </row>
    <row r="723" spans="1:31" x14ac:dyDescent="0.3">
      <c r="A723" s="217">
        <f>A335</f>
        <v>330</v>
      </c>
      <c r="B723" s="16">
        <f>B335</f>
        <v>0</v>
      </c>
      <c r="C723" s="198">
        <f>C335</f>
        <v>0</v>
      </c>
      <c r="D723" s="16">
        <f>D335</f>
        <v>0</v>
      </c>
      <c r="E723" s="16">
        <f t="shared" si="12"/>
        <v>0</v>
      </c>
      <c r="F723" s="17">
        <f>IF(F335="후원(일시22건 또는 정기8건)또는 자원봉사(8명)",10,IF(F335="후원(일시13건 또는 정기5건)또는 자원봉사(7명)",8,IF(F335="후원(일시7건 또는 정기3건)또는 자원봉사(4명)",6,IF(F335="후원(일시4건 또는 정기2건)또는 자원봉사(2명)",4,IF(F335="후원(일시1건 또는 정기1건)또는 자원봉사(1명)",2,0)))))</f>
        <v>0</v>
      </c>
      <c r="G723" s="17">
        <f>IF(G335="게시",5,0)</f>
        <v>0</v>
      </c>
      <c r="H723" s="17">
        <f>IF(H335&gt;=6,20,IF(H335=5,15,IF(H335=4,10,IF(H335=3,5,0))))</f>
        <v>0</v>
      </c>
      <c r="I723" s="17">
        <f>IF(I335&gt;=30,20,IF(I335&gt;=22,15,IF(I335&gt;=15,10,IF(I335&gt;=8,5,0))))</f>
        <v>0</v>
      </c>
      <c r="J723" s="17">
        <f>IF(J335&gt;=500,10,IF(J335&gt;=300,8,IF(J335&gt;=200,6,IF(J335&gt;=100,4,IF(J335&gt;=1,2,IF(J335=0,0))))))</f>
        <v>0</v>
      </c>
      <c r="K723" s="17">
        <f>IF(K335&gt;=40,15,IF(K335&gt;=25,12,IF(K335&gt;=15,9,IF(K335&gt;=8,6,0))))</f>
        <v>0</v>
      </c>
      <c r="L723" s="17">
        <f>IF(L335="설치",5,0)</f>
        <v>0</v>
      </c>
      <c r="M723" s="17">
        <f>IF(M335="가능",5,0)</f>
        <v>0</v>
      </c>
      <c r="N723" s="17">
        <f>IF(N335="사용",5,0)</f>
        <v>0</v>
      </c>
      <c r="O723" s="17">
        <f>IF(O335&gt;=550,10,IF(O335&gt;=400,8,IF(O335&gt;=300,6,IF(O335&gt;=200,4,IF(O335&gt;=50,2,0)))))</f>
        <v>0</v>
      </c>
      <c r="P723" s="17">
        <f>IF(P335&gt;=5000,10,IF(P335&gt;=3000,8,IF(P335&gt;=2000,6,IF(P335&gt;=1000,4,IF(P335&gt;=500,2,0)))))</f>
        <v>0</v>
      </c>
      <c r="Q723" s="17">
        <f>IF(Q335&gt;=1000,10,IF(Q335&gt;=800,8,IF(Q335&gt;=600,6,IF(Q335&gt;=400,4,IF(Q335&gt;=200,2,0)))))</f>
        <v>0</v>
      </c>
      <c r="R723" s="17">
        <f>IF(R335&gt;=5000,5,IF(R335&gt;=3000,4,IF(R335&gt;=2000,3,IF(R335&gt;=1000,2,IF(R335&gt;=500,1,0)))))</f>
        <v>0</v>
      </c>
      <c r="S723" s="17">
        <f>IF(S335&gt;=4000,5,IF(S335&gt;=2500,4,IF(S335&gt;=1000,3,IF(S335&gt;=500,2,IF(S335&gt;=300,1,0)))))</f>
        <v>0</v>
      </c>
      <c r="T723" s="17">
        <f>IF(T335&gt;=15,15,IF(T335&gt;=12,12,IF(T335&gt;=9,9,IF(T335&gt;=6,6,IF(T335&gt;=1,3,0)))))</f>
        <v>0</v>
      </c>
      <c r="U723" s="17">
        <f>IF(U335&gt;=50,15,IF(U335&gt;=20,10,IF(U335&gt;=1,5,0)))</f>
        <v>0</v>
      </c>
      <c r="V723" s="17">
        <f>IF(V335&gt;=3,15,IF(V335&gt;=2,10,IF(V335&gt;=1,5,0)))</f>
        <v>0</v>
      </c>
      <c r="W723" s="17">
        <f>IF(W335&gt;=25,10,IF(W335&gt;=20,8,IF(W335&gt;=16,6,IF(W335&gt;=11,4,IF(W335&gt;=6,2,IF(W335&gt;=1,1,0))))))</f>
        <v>0</v>
      </c>
      <c r="X723" s="17">
        <f>IF(X335="구성",15,0)</f>
        <v>0</v>
      </c>
      <c r="Y723" s="17">
        <f>IF(Y335&gt;=4,10,IF(Y335=3,8,IF(Y335=2,6,IF(Y335=1,4,0))))</f>
        <v>0</v>
      </c>
      <c r="Z723" s="35">
        <f>Z335</f>
        <v>0</v>
      </c>
      <c r="AA723" s="35">
        <f>AA335</f>
        <v>0</v>
      </c>
      <c r="AB723" s="35">
        <f>AB335</f>
        <v>0</v>
      </c>
      <c r="AC723" s="35">
        <f>AC335</f>
        <v>0</v>
      </c>
      <c r="AD723" s="35">
        <f>AD335</f>
        <v>0</v>
      </c>
      <c r="AE723" s="18">
        <f t="shared" si="6"/>
        <v>0</v>
      </c>
    </row>
    <row r="724" spans="1:31" x14ac:dyDescent="0.3">
      <c r="A724" s="217">
        <f>A336</f>
        <v>331</v>
      </c>
      <c r="B724" s="16">
        <f>B336</f>
        <v>0</v>
      </c>
      <c r="C724" s="198">
        <f>C336</f>
        <v>0</v>
      </c>
      <c r="D724" s="16">
        <f>D336</f>
        <v>0</v>
      </c>
      <c r="E724" s="16">
        <f t="shared" si="12"/>
        <v>0</v>
      </c>
      <c r="F724" s="17">
        <f>IF(F336="후원(일시22건 또는 정기8건)또는 자원봉사(8명)",10,IF(F336="후원(일시13건 또는 정기5건)또는 자원봉사(7명)",8,IF(F336="후원(일시7건 또는 정기3건)또는 자원봉사(4명)",6,IF(F336="후원(일시4건 또는 정기2건)또는 자원봉사(2명)",4,IF(F336="후원(일시1건 또는 정기1건)또는 자원봉사(1명)",2,0)))))</f>
        <v>0</v>
      </c>
      <c r="G724" s="17">
        <f>IF(G336="게시",5,0)</f>
        <v>0</v>
      </c>
      <c r="H724" s="17">
        <f>IF(H336&gt;=6,20,IF(H336=5,15,IF(H336=4,10,IF(H336=3,5,0))))</f>
        <v>0</v>
      </c>
      <c r="I724" s="17">
        <f>IF(I336&gt;=30,20,IF(I336&gt;=22,15,IF(I336&gt;=15,10,IF(I336&gt;=8,5,0))))</f>
        <v>0</v>
      </c>
      <c r="J724" s="17">
        <f>IF(J336&gt;=500,10,IF(J336&gt;=300,8,IF(J336&gt;=200,6,IF(J336&gt;=100,4,IF(J336&gt;=1,2,IF(J336=0,0))))))</f>
        <v>0</v>
      </c>
      <c r="K724" s="17">
        <f>IF(K336&gt;=40,15,IF(K336&gt;=25,12,IF(K336&gt;=15,9,IF(K336&gt;=8,6,0))))</f>
        <v>0</v>
      </c>
      <c r="L724" s="17">
        <f>IF(L336="설치",5,0)</f>
        <v>0</v>
      </c>
      <c r="M724" s="17">
        <f>IF(M336="가능",5,0)</f>
        <v>0</v>
      </c>
      <c r="N724" s="17">
        <f>IF(N336="사용",5,0)</f>
        <v>0</v>
      </c>
      <c r="O724" s="17">
        <f>IF(O336&gt;=550,10,IF(O336&gt;=400,8,IF(O336&gt;=300,6,IF(O336&gt;=200,4,IF(O336&gt;=50,2,0)))))</f>
        <v>0</v>
      </c>
      <c r="P724" s="17">
        <f>IF(P336&gt;=5000,10,IF(P336&gt;=3000,8,IF(P336&gt;=2000,6,IF(P336&gt;=1000,4,IF(P336&gt;=500,2,0)))))</f>
        <v>0</v>
      </c>
      <c r="Q724" s="17">
        <f>IF(Q336&gt;=1000,10,IF(Q336&gt;=800,8,IF(Q336&gt;=600,6,IF(Q336&gt;=400,4,IF(Q336&gt;=200,2,0)))))</f>
        <v>0</v>
      </c>
      <c r="R724" s="17">
        <f>IF(R336&gt;=5000,5,IF(R336&gt;=3000,4,IF(R336&gt;=2000,3,IF(R336&gt;=1000,2,IF(R336&gt;=500,1,0)))))</f>
        <v>0</v>
      </c>
      <c r="S724" s="17">
        <f>IF(S336&gt;=4000,5,IF(S336&gt;=2500,4,IF(S336&gt;=1000,3,IF(S336&gt;=500,2,IF(S336&gt;=300,1,0)))))</f>
        <v>0</v>
      </c>
      <c r="T724" s="17">
        <f>IF(T336&gt;=15,15,IF(T336&gt;=12,12,IF(T336&gt;=9,9,IF(T336&gt;=6,6,IF(T336&gt;=1,3,0)))))</f>
        <v>0</v>
      </c>
      <c r="U724" s="17">
        <f>IF(U336&gt;=50,15,IF(U336&gt;=20,10,IF(U336&gt;=1,5,0)))</f>
        <v>0</v>
      </c>
      <c r="V724" s="17">
        <f>IF(V336&gt;=3,15,IF(V336&gt;=2,10,IF(V336&gt;=1,5,0)))</f>
        <v>0</v>
      </c>
      <c r="W724" s="17">
        <f>IF(W336&gt;=25,10,IF(W336&gt;=20,8,IF(W336&gt;=16,6,IF(W336&gt;=11,4,IF(W336&gt;=6,2,IF(W336&gt;=1,1,0))))))</f>
        <v>0</v>
      </c>
      <c r="X724" s="17">
        <f>IF(X336="구성",15,0)</f>
        <v>0</v>
      </c>
      <c r="Y724" s="17">
        <f>IF(Y336&gt;=4,10,IF(Y336=3,8,IF(Y336=2,6,IF(Y336=1,4,0))))</f>
        <v>0</v>
      </c>
      <c r="Z724" s="35">
        <f>Z336</f>
        <v>0</v>
      </c>
      <c r="AA724" s="35">
        <f>AA336</f>
        <v>0</v>
      </c>
      <c r="AB724" s="35">
        <f>AB336</f>
        <v>0</v>
      </c>
      <c r="AC724" s="35">
        <f>AC336</f>
        <v>0</v>
      </c>
      <c r="AD724" s="35">
        <f>AD336</f>
        <v>0</v>
      </c>
      <c r="AE724" s="18">
        <f t="shared" si="6"/>
        <v>0</v>
      </c>
    </row>
    <row r="725" spans="1:31" x14ac:dyDescent="0.3">
      <c r="A725" s="217">
        <f>A337</f>
        <v>332</v>
      </c>
      <c r="B725" s="16">
        <f>B337</f>
        <v>0</v>
      </c>
      <c r="C725" s="198">
        <f>C337</f>
        <v>0</v>
      </c>
      <c r="D725" s="16">
        <f>D337</f>
        <v>0</v>
      </c>
      <c r="E725" s="16">
        <f t="shared" si="12"/>
        <v>0</v>
      </c>
      <c r="F725" s="17">
        <f>IF(F337="후원(일시22건 또는 정기8건)또는 자원봉사(8명)",10,IF(F337="후원(일시13건 또는 정기5건)또는 자원봉사(7명)",8,IF(F337="후원(일시7건 또는 정기3건)또는 자원봉사(4명)",6,IF(F337="후원(일시4건 또는 정기2건)또는 자원봉사(2명)",4,IF(F337="후원(일시1건 또는 정기1건)또는 자원봉사(1명)",2,0)))))</f>
        <v>0</v>
      </c>
      <c r="G725" s="17">
        <f>IF(G337="게시",5,0)</f>
        <v>0</v>
      </c>
      <c r="H725" s="17">
        <f>IF(H337&gt;=6,20,IF(H337=5,15,IF(H337=4,10,IF(H337=3,5,0))))</f>
        <v>0</v>
      </c>
      <c r="I725" s="17">
        <f>IF(I337&gt;=30,20,IF(I337&gt;=22,15,IF(I337&gt;=15,10,IF(I337&gt;=8,5,0))))</f>
        <v>0</v>
      </c>
      <c r="J725" s="17">
        <f>IF(J337&gt;=500,10,IF(J337&gt;=300,8,IF(J337&gt;=200,6,IF(J337&gt;=100,4,IF(J337&gt;=1,2,IF(J337=0,0))))))</f>
        <v>0</v>
      </c>
      <c r="K725" s="17">
        <f>IF(K337&gt;=40,15,IF(K337&gt;=25,12,IF(K337&gt;=15,9,IF(K337&gt;=8,6,0))))</f>
        <v>0</v>
      </c>
      <c r="L725" s="17">
        <f>IF(L337="설치",5,0)</f>
        <v>0</v>
      </c>
      <c r="M725" s="17">
        <f>IF(M337="가능",5,0)</f>
        <v>0</v>
      </c>
      <c r="N725" s="17">
        <f>IF(N337="사용",5,0)</f>
        <v>0</v>
      </c>
      <c r="O725" s="17">
        <f>IF(O337&gt;=550,10,IF(O337&gt;=400,8,IF(O337&gt;=300,6,IF(O337&gt;=200,4,IF(O337&gt;=50,2,0)))))</f>
        <v>0</v>
      </c>
      <c r="P725" s="17">
        <f>IF(P337&gt;=5000,10,IF(P337&gt;=3000,8,IF(P337&gt;=2000,6,IF(P337&gt;=1000,4,IF(P337&gt;=500,2,0)))))</f>
        <v>0</v>
      </c>
      <c r="Q725" s="17">
        <f>IF(Q337&gt;=1000,10,IF(Q337&gt;=800,8,IF(Q337&gt;=600,6,IF(Q337&gt;=400,4,IF(Q337&gt;=200,2,0)))))</f>
        <v>0</v>
      </c>
      <c r="R725" s="17">
        <f>IF(R337&gt;=5000,5,IF(R337&gt;=3000,4,IF(R337&gt;=2000,3,IF(R337&gt;=1000,2,IF(R337&gt;=500,1,0)))))</f>
        <v>0</v>
      </c>
      <c r="S725" s="17">
        <f>IF(S337&gt;=4000,5,IF(S337&gt;=2500,4,IF(S337&gt;=1000,3,IF(S337&gt;=500,2,IF(S337&gt;=300,1,0)))))</f>
        <v>0</v>
      </c>
      <c r="T725" s="17">
        <f>IF(T337&gt;=15,15,IF(T337&gt;=12,12,IF(T337&gt;=9,9,IF(T337&gt;=6,6,IF(T337&gt;=1,3,0)))))</f>
        <v>0</v>
      </c>
      <c r="U725" s="17">
        <f>IF(U337&gt;=50,15,IF(U337&gt;=20,10,IF(U337&gt;=1,5,0)))</f>
        <v>0</v>
      </c>
      <c r="V725" s="17">
        <f>IF(V337&gt;=3,15,IF(V337&gt;=2,10,IF(V337&gt;=1,5,0)))</f>
        <v>0</v>
      </c>
      <c r="W725" s="17">
        <f>IF(W337&gt;=25,10,IF(W337&gt;=20,8,IF(W337&gt;=16,6,IF(W337&gt;=11,4,IF(W337&gt;=6,2,IF(W337&gt;=1,1,0))))))</f>
        <v>0</v>
      </c>
      <c r="X725" s="17">
        <f>IF(X337="구성",15,0)</f>
        <v>0</v>
      </c>
      <c r="Y725" s="17">
        <f>IF(Y337&gt;=4,10,IF(Y337=3,8,IF(Y337=2,6,IF(Y337=1,4,0))))</f>
        <v>0</v>
      </c>
      <c r="Z725" s="35">
        <f>Z337</f>
        <v>0</v>
      </c>
      <c r="AA725" s="35">
        <f>AA337</f>
        <v>0</v>
      </c>
      <c r="AB725" s="35">
        <f>AB337</f>
        <v>0</v>
      </c>
      <c r="AC725" s="35">
        <f>AC337</f>
        <v>0</v>
      </c>
      <c r="AD725" s="35">
        <f>AD337</f>
        <v>0</v>
      </c>
      <c r="AE725" s="18">
        <f t="shared" ref="AE725:AE778" si="13">SUM(F725:AD725)</f>
        <v>0</v>
      </c>
    </row>
    <row r="726" spans="1:31" x14ac:dyDescent="0.3">
      <c r="A726" s="217">
        <f>A338</f>
        <v>333</v>
      </c>
      <c r="B726" s="16">
        <f>B338</f>
        <v>0</v>
      </c>
      <c r="C726" s="198">
        <f>C338</f>
        <v>0</v>
      </c>
      <c r="D726" s="16">
        <f>D338</f>
        <v>0</v>
      </c>
      <c r="E726" s="16">
        <f t="shared" si="12"/>
        <v>0</v>
      </c>
      <c r="F726" s="17">
        <f>IF(F338="후원(일시22건 또는 정기8건)또는 자원봉사(8명)",10,IF(F338="후원(일시13건 또는 정기5건)또는 자원봉사(7명)",8,IF(F338="후원(일시7건 또는 정기3건)또는 자원봉사(4명)",6,IF(F338="후원(일시4건 또는 정기2건)또는 자원봉사(2명)",4,IF(F338="후원(일시1건 또는 정기1건)또는 자원봉사(1명)",2,0)))))</f>
        <v>0</v>
      </c>
      <c r="G726" s="17">
        <f>IF(G338="게시",5,0)</f>
        <v>0</v>
      </c>
      <c r="H726" s="17">
        <f>IF(H338&gt;=6,20,IF(H338=5,15,IF(H338=4,10,IF(H338=3,5,0))))</f>
        <v>0</v>
      </c>
      <c r="I726" s="17">
        <f>IF(I338&gt;=30,20,IF(I338&gt;=22,15,IF(I338&gt;=15,10,IF(I338&gt;=8,5,0))))</f>
        <v>0</v>
      </c>
      <c r="J726" s="17">
        <f>IF(J338&gt;=500,10,IF(J338&gt;=300,8,IF(J338&gt;=200,6,IF(J338&gt;=100,4,IF(J338&gt;=1,2,IF(J338=0,0))))))</f>
        <v>0</v>
      </c>
      <c r="K726" s="17">
        <f>IF(K338&gt;=40,15,IF(K338&gt;=25,12,IF(K338&gt;=15,9,IF(K338&gt;=8,6,0))))</f>
        <v>0</v>
      </c>
      <c r="L726" s="17">
        <f>IF(L338="설치",5,0)</f>
        <v>0</v>
      </c>
      <c r="M726" s="17">
        <f>IF(M338="가능",5,0)</f>
        <v>0</v>
      </c>
      <c r="N726" s="17">
        <f>IF(N338="사용",5,0)</f>
        <v>0</v>
      </c>
      <c r="O726" s="17">
        <f>IF(O338&gt;=550,10,IF(O338&gt;=400,8,IF(O338&gt;=300,6,IF(O338&gt;=200,4,IF(O338&gt;=50,2,0)))))</f>
        <v>0</v>
      </c>
      <c r="P726" s="17">
        <f>IF(P338&gt;=5000,10,IF(P338&gt;=3000,8,IF(P338&gt;=2000,6,IF(P338&gt;=1000,4,IF(P338&gt;=500,2,0)))))</f>
        <v>0</v>
      </c>
      <c r="Q726" s="17">
        <f>IF(Q338&gt;=1000,10,IF(Q338&gt;=800,8,IF(Q338&gt;=600,6,IF(Q338&gt;=400,4,IF(Q338&gt;=200,2,0)))))</f>
        <v>0</v>
      </c>
      <c r="R726" s="17">
        <f>IF(R338&gt;=5000,5,IF(R338&gt;=3000,4,IF(R338&gt;=2000,3,IF(R338&gt;=1000,2,IF(R338&gt;=500,1,0)))))</f>
        <v>0</v>
      </c>
      <c r="S726" s="17">
        <f>IF(S338&gt;=4000,5,IF(S338&gt;=2500,4,IF(S338&gt;=1000,3,IF(S338&gt;=500,2,IF(S338&gt;=300,1,0)))))</f>
        <v>0</v>
      </c>
      <c r="T726" s="17">
        <f>IF(T338&gt;=15,15,IF(T338&gt;=12,12,IF(T338&gt;=9,9,IF(T338&gt;=6,6,IF(T338&gt;=1,3,0)))))</f>
        <v>0</v>
      </c>
      <c r="U726" s="17">
        <f>IF(U338&gt;=50,15,IF(U338&gt;=20,10,IF(U338&gt;=1,5,0)))</f>
        <v>0</v>
      </c>
      <c r="V726" s="17">
        <f>IF(V338&gt;=3,15,IF(V338&gt;=2,10,IF(V338&gt;=1,5,0)))</f>
        <v>0</v>
      </c>
      <c r="W726" s="17">
        <f>IF(W338&gt;=25,10,IF(W338&gt;=20,8,IF(W338&gt;=16,6,IF(W338&gt;=11,4,IF(W338&gt;=6,2,IF(W338&gt;=1,1,0))))))</f>
        <v>0</v>
      </c>
      <c r="X726" s="17">
        <f>IF(X338="구성",15,0)</f>
        <v>0</v>
      </c>
      <c r="Y726" s="17">
        <f>IF(Y338&gt;=4,10,IF(Y338=3,8,IF(Y338=2,6,IF(Y338=1,4,0))))</f>
        <v>0</v>
      </c>
      <c r="Z726" s="35">
        <f>Z338</f>
        <v>0</v>
      </c>
      <c r="AA726" s="35">
        <f>AA338</f>
        <v>0</v>
      </c>
      <c r="AB726" s="35">
        <f>AB338</f>
        <v>0</v>
      </c>
      <c r="AC726" s="35">
        <f>AC338</f>
        <v>0</v>
      </c>
      <c r="AD726" s="35">
        <f>AD338</f>
        <v>0</v>
      </c>
      <c r="AE726" s="18">
        <f t="shared" si="13"/>
        <v>0</v>
      </c>
    </row>
    <row r="727" spans="1:31" x14ac:dyDescent="0.3">
      <c r="A727" s="217">
        <f>A339</f>
        <v>334</v>
      </c>
      <c r="B727" s="16">
        <f>B339</f>
        <v>0</v>
      </c>
      <c r="C727" s="198">
        <f>C339</f>
        <v>0</v>
      </c>
      <c r="D727" s="16">
        <f>D339</f>
        <v>0</v>
      </c>
      <c r="E727" s="16">
        <f t="shared" si="12"/>
        <v>0</v>
      </c>
      <c r="F727" s="17">
        <f>IF(F339="후원(일시22건 또는 정기8건)또는 자원봉사(8명)",10,IF(F339="후원(일시13건 또는 정기5건)또는 자원봉사(7명)",8,IF(F339="후원(일시7건 또는 정기3건)또는 자원봉사(4명)",6,IF(F339="후원(일시4건 또는 정기2건)또는 자원봉사(2명)",4,IF(F339="후원(일시1건 또는 정기1건)또는 자원봉사(1명)",2,0)))))</f>
        <v>0</v>
      </c>
      <c r="G727" s="17">
        <f>IF(G339="게시",5,0)</f>
        <v>0</v>
      </c>
      <c r="H727" s="17">
        <f>IF(H339&gt;=6,20,IF(H339=5,15,IF(H339=4,10,IF(H339=3,5,0))))</f>
        <v>0</v>
      </c>
      <c r="I727" s="17">
        <f>IF(I339&gt;=30,20,IF(I339&gt;=22,15,IF(I339&gt;=15,10,IF(I339&gt;=8,5,0))))</f>
        <v>0</v>
      </c>
      <c r="J727" s="17">
        <f>IF(J339&gt;=500,10,IF(J339&gt;=300,8,IF(J339&gt;=200,6,IF(J339&gt;=100,4,IF(J339&gt;=1,2,IF(J339=0,0))))))</f>
        <v>0</v>
      </c>
      <c r="K727" s="17">
        <f>IF(K339&gt;=40,15,IF(K339&gt;=25,12,IF(K339&gt;=15,9,IF(K339&gt;=8,6,0))))</f>
        <v>0</v>
      </c>
      <c r="L727" s="17">
        <f>IF(L339="설치",5,0)</f>
        <v>0</v>
      </c>
      <c r="M727" s="17">
        <f>IF(M339="가능",5,0)</f>
        <v>0</v>
      </c>
      <c r="N727" s="17">
        <f>IF(N339="사용",5,0)</f>
        <v>0</v>
      </c>
      <c r="O727" s="17">
        <f>IF(O339&gt;=550,10,IF(O339&gt;=400,8,IF(O339&gt;=300,6,IF(O339&gt;=200,4,IF(O339&gt;=50,2,0)))))</f>
        <v>0</v>
      </c>
      <c r="P727" s="17">
        <f>IF(P339&gt;=5000,10,IF(P339&gt;=3000,8,IF(P339&gt;=2000,6,IF(P339&gt;=1000,4,IF(P339&gt;=500,2,0)))))</f>
        <v>0</v>
      </c>
      <c r="Q727" s="17">
        <f>IF(Q339&gt;=1000,10,IF(Q339&gt;=800,8,IF(Q339&gt;=600,6,IF(Q339&gt;=400,4,IF(Q339&gt;=200,2,0)))))</f>
        <v>0</v>
      </c>
      <c r="R727" s="17">
        <f>IF(R339&gt;=5000,5,IF(R339&gt;=3000,4,IF(R339&gt;=2000,3,IF(R339&gt;=1000,2,IF(R339&gt;=500,1,0)))))</f>
        <v>0</v>
      </c>
      <c r="S727" s="17">
        <f>IF(S339&gt;=4000,5,IF(S339&gt;=2500,4,IF(S339&gt;=1000,3,IF(S339&gt;=500,2,IF(S339&gt;=300,1,0)))))</f>
        <v>0</v>
      </c>
      <c r="T727" s="17">
        <f>IF(T339&gt;=15,15,IF(T339&gt;=12,12,IF(T339&gt;=9,9,IF(T339&gt;=6,6,IF(T339&gt;=1,3,0)))))</f>
        <v>0</v>
      </c>
      <c r="U727" s="17">
        <f>IF(U339&gt;=50,15,IF(U339&gt;=20,10,IF(U339&gt;=1,5,0)))</f>
        <v>0</v>
      </c>
      <c r="V727" s="17">
        <f>IF(V339&gt;=3,15,IF(V339&gt;=2,10,IF(V339&gt;=1,5,0)))</f>
        <v>0</v>
      </c>
      <c r="W727" s="17">
        <f>IF(W339&gt;=25,10,IF(W339&gt;=20,8,IF(W339&gt;=16,6,IF(W339&gt;=11,4,IF(W339&gt;=6,2,IF(W339&gt;=1,1,0))))))</f>
        <v>0</v>
      </c>
      <c r="X727" s="17">
        <f>IF(X339="구성",15,0)</f>
        <v>0</v>
      </c>
      <c r="Y727" s="17">
        <f>IF(Y339&gt;=4,10,IF(Y339=3,8,IF(Y339=2,6,IF(Y339=1,4,0))))</f>
        <v>0</v>
      </c>
      <c r="Z727" s="35">
        <f>Z339</f>
        <v>0</v>
      </c>
      <c r="AA727" s="35">
        <f>AA339</f>
        <v>0</v>
      </c>
      <c r="AB727" s="35">
        <f>AB339</f>
        <v>0</v>
      </c>
      <c r="AC727" s="35">
        <f>AC339</f>
        <v>0</v>
      </c>
      <c r="AD727" s="35">
        <f>AD339</f>
        <v>0</v>
      </c>
      <c r="AE727" s="18">
        <f t="shared" si="13"/>
        <v>0</v>
      </c>
    </row>
    <row r="728" spans="1:31" x14ac:dyDescent="0.3">
      <c r="A728" s="217">
        <f>A340</f>
        <v>335</v>
      </c>
      <c r="B728" s="16">
        <f>B340</f>
        <v>0</v>
      </c>
      <c r="C728" s="198">
        <f>C340</f>
        <v>0</v>
      </c>
      <c r="D728" s="16">
        <f>D340</f>
        <v>0</v>
      </c>
      <c r="E728" s="16">
        <f t="shared" si="12"/>
        <v>0</v>
      </c>
      <c r="F728" s="17">
        <f>IF(F340="후원(일시22건 또는 정기8건)또는 자원봉사(8명)",10,IF(F340="후원(일시13건 또는 정기5건)또는 자원봉사(7명)",8,IF(F340="후원(일시7건 또는 정기3건)또는 자원봉사(4명)",6,IF(F340="후원(일시4건 또는 정기2건)또는 자원봉사(2명)",4,IF(F340="후원(일시1건 또는 정기1건)또는 자원봉사(1명)",2,0)))))</f>
        <v>0</v>
      </c>
      <c r="G728" s="17">
        <f>IF(G340="게시",5,0)</f>
        <v>0</v>
      </c>
      <c r="H728" s="17">
        <f>IF(H340&gt;=6,20,IF(H340=5,15,IF(H340=4,10,IF(H340=3,5,0))))</f>
        <v>0</v>
      </c>
      <c r="I728" s="17">
        <f>IF(I340&gt;=30,20,IF(I340&gt;=22,15,IF(I340&gt;=15,10,IF(I340&gt;=8,5,0))))</f>
        <v>0</v>
      </c>
      <c r="J728" s="17">
        <f>IF(J340&gt;=500,10,IF(J340&gt;=300,8,IF(J340&gt;=200,6,IF(J340&gt;=100,4,IF(J340&gt;=1,2,IF(J340=0,0))))))</f>
        <v>0</v>
      </c>
      <c r="K728" s="17">
        <f>IF(K340&gt;=40,15,IF(K340&gt;=25,12,IF(K340&gt;=15,9,IF(K340&gt;=8,6,0))))</f>
        <v>0</v>
      </c>
      <c r="L728" s="17">
        <f>IF(L340="설치",5,0)</f>
        <v>0</v>
      </c>
      <c r="M728" s="17">
        <f>IF(M340="가능",5,0)</f>
        <v>0</v>
      </c>
      <c r="N728" s="17">
        <f>IF(N340="사용",5,0)</f>
        <v>0</v>
      </c>
      <c r="O728" s="17">
        <f>IF(O340&gt;=550,10,IF(O340&gt;=400,8,IF(O340&gt;=300,6,IF(O340&gt;=200,4,IF(O340&gt;=50,2,0)))))</f>
        <v>0</v>
      </c>
      <c r="P728" s="17">
        <f>IF(P340&gt;=5000,10,IF(P340&gt;=3000,8,IF(P340&gt;=2000,6,IF(P340&gt;=1000,4,IF(P340&gt;=500,2,0)))))</f>
        <v>0</v>
      </c>
      <c r="Q728" s="17">
        <f>IF(Q340&gt;=1000,10,IF(Q340&gt;=800,8,IF(Q340&gt;=600,6,IF(Q340&gt;=400,4,IF(Q340&gt;=200,2,0)))))</f>
        <v>0</v>
      </c>
      <c r="R728" s="17">
        <f>IF(R340&gt;=5000,5,IF(R340&gt;=3000,4,IF(R340&gt;=2000,3,IF(R340&gt;=1000,2,IF(R340&gt;=500,1,0)))))</f>
        <v>0</v>
      </c>
      <c r="S728" s="17">
        <f>IF(S340&gt;=4000,5,IF(S340&gt;=2500,4,IF(S340&gt;=1000,3,IF(S340&gt;=500,2,IF(S340&gt;=300,1,0)))))</f>
        <v>0</v>
      </c>
      <c r="T728" s="17">
        <f>IF(T340&gt;=15,15,IF(T340&gt;=12,12,IF(T340&gt;=9,9,IF(T340&gt;=6,6,IF(T340&gt;=1,3,0)))))</f>
        <v>0</v>
      </c>
      <c r="U728" s="17">
        <f>IF(U340&gt;=50,15,IF(U340&gt;=20,10,IF(U340&gt;=1,5,0)))</f>
        <v>0</v>
      </c>
      <c r="V728" s="17">
        <f>IF(V340&gt;=3,15,IF(V340&gt;=2,10,IF(V340&gt;=1,5,0)))</f>
        <v>0</v>
      </c>
      <c r="W728" s="17">
        <f>IF(W340&gt;=25,10,IF(W340&gt;=20,8,IF(W340&gt;=16,6,IF(W340&gt;=11,4,IF(W340&gt;=6,2,IF(W340&gt;=1,1,0))))))</f>
        <v>0</v>
      </c>
      <c r="X728" s="17">
        <f>IF(X340="구성",15,0)</f>
        <v>0</v>
      </c>
      <c r="Y728" s="17">
        <f>IF(Y340&gt;=4,10,IF(Y340=3,8,IF(Y340=2,6,IF(Y340=1,4,0))))</f>
        <v>0</v>
      </c>
      <c r="Z728" s="35">
        <f>Z340</f>
        <v>0</v>
      </c>
      <c r="AA728" s="35">
        <f>AA340</f>
        <v>0</v>
      </c>
      <c r="AB728" s="35">
        <f>AB340</f>
        <v>0</v>
      </c>
      <c r="AC728" s="35">
        <f>AC340</f>
        <v>0</v>
      </c>
      <c r="AD728" s="35">
        <f>AD340</f>
        <v>0</v>
      </c>
      <c r="AE728" s="18">
        <f t="shared" si="13"/>
        <v>0</v>
      </c>
    </row>
    <row r="729" spans="1:31" x14ac:dyDescent="0.3">
      <c r="A729" s="217">
        <f>A341</f>
        <v>336</v>
      </c>
      <c r="B729" s="16">
        <f>B341</f>
        <v>0</v>
      </c>
      <c r="C729" s="198">
        <f>C341</f>
        <v>0</v>
      </c>
      <c r="D729" s="16">
        <f>D341</f>
        <v>0</v>
      </c>
      <c r="E729" s="16">
        <f t="shared" si="12"/>
        <v>0</v>
      </c>
      <c r="F729" s="17">
        <f>IF(F341="후원(일시22건 또는 정기8건)또는 자원봉사(8명)",10,IF(F341="후원(일시13건 또는 정기5건)또는 자원봉사(7명)",8,IF(F341="후원(일시7건 또는 정기3건)또는 자원봉사(4명)",6,IF(F341="후원(일시4건 또는 정기2건)또는 자원봉사(2명)",4,IF(F341="후원(일시1건 또는 정기1건)또는 자원봉사(1명)",2,0)))))</f>
        <v>0</v>
      </c>
      <c r="G729" s="17">
        <f>IF(G341="게시",5,0)</f>
        <v>0</v>
      </c>
      <c r="H729" s="17">
        <f>IF(H341&gt;=6,20,IF(H341=5,15,IF(H341=4,10,IF(H341=3,5,0))))</f>
        <v>0</v>
      </c>
      <c r="I729" s="17">
        <f>IF(I341&gt;=30,20,IF(I341&gt;=22,15,IF(I341&gt;=15,10,IF(I341&gt;=8,5,0))))</f>
        <v>0</v>
      </c>
      <c r="J729" s="17">
        <f>IF(J341&gt;=500,10,IF(J341&gt;=300,8,IF(J341&gt;=200,6,IF(J341&gt;=100,4,IF(J341&gt;=1,2,IF(J341=0,0))))))</f>
        <v>0</v>
      </c>
      <c r="K729" s="17">
        <f>IF(K341&gt;=40,15,IF(K341&gt;=25,12,IF(K341&gt;=15,9,IF(K341&gt;=8,6,0))))</f>
        <v>0</v>
      </c>
      <c r="L729" s="17">
        <f>IF(L341="설치",5,0)</f>
        <v>0</v>
      </c>
      <c r="M729" s="17">
        <f>IF(M341="가능",5,0)</f>
        <v>0</v>
      </c>
      <c r="N729" s="17">
        <f>IF(N341="사용",5,0)</f>
        <v>0</v>
      </c>
      <c r="O729" s="17">
        <f>IF(O341&gt;=550,10,IF(O341&gt;=400,8,IF(O341&gt;=300,6,IF(O341&gt;=200,4,IF(O341&gt;=50,2,0)))))</f>
        <v>0</v>
      </c>
      <c r="P729" s="17">
        <f>IF(P341&gt;=5000,10,IF(P341&gt;=3000,8,IF(P341&gt;=2000,6,IF(P341&gt;=1000,4,IF(P341&gt;=500,2,0)))))</f>
        <v>0</v>
      </c>
      <c r="Q729" s="17">
        <f>IF(Q341&gt;=1000,10,IF(Q341&gt;=800,8,IF(Q341&gt;=600,6,IF(Q341&gt;=400,4,IF(Q341&gt;=200,2,0)))))</f>
        <v>0</v>
      </c>
      <c r="R729" s="17">
        <f>IF(R341&gt;=5000,5,IF(R341&gt;=3000,4,IF(R341&gt;=2000,3,IF(R341&gt;=1000,2,IF(R341&gt;=500,1,0)))))</f>
        <v>0</v>
      </c>
      <c r="S729" s="17">
        <f>IF(S341&gt;=4000,5,IF(S341&gt;=2500,4,IF(S341&gt;=1000,3,IF(S341&gt;=500,2,IF(S341&gt;=300,1,0)))))</f>
        <v>0</v>
      </c>
      <c r="T729" s="17">
        <f>IF(T341&gt;=15,15,IF(T341&gt;=12,12,IF(T341&gt;=9,9,IF(T341&gt;=6,6,IF(T341&gt;=1,3,0)))))</f>
        <v>0</v>
      </c>
      <c r="U729" s="17">
        <f>IF(U341&gt;=50,15,IF(U341&gt;=20,10,IF(U341&gt;=1,5,0)))</f>
        <v>0</v>
      </c>
      <c r="V729" s="17">
        <f>IF(V341&gt;=3,15,IF(V341&gt;=2,10,IF(V341&gt;=1,5,0)))</f>
        <v>0</v>
      </c>
      <c r="W729" s="17">
        <f>IF(W341&gt;=25,10,IF(W341&gt;=20,8,IF(W341&gt;=16,6,IF(W341&gt;=11,4,IF(W341&gt;=6,2,IF(W341&gt;=1,1,0))))))</f>
        <v>0</v>
      </c>
      <c r="X729" s="17">
        <f>IF(X341="구성",15,0)</f>
        <v>0</v>
      </c>
      <c r="Y729" s="17">
        <f>IF(Y341&gt;=4,10,IF(Y341=3,8,IF(Y341=2,6,IF(Y341=1,4,0))))</f>
        <v>0</v>
      </c>
      <c r="Z729" s="35">
        <f>Z341</f>
        <v>0</v>
      </c>
      <c r="AA729" s="35">
        <f>AA341</f>
        <v>0</v>
      </c>
      <c r="AB729" s="35">
        <f>AB341</f>
        <v>0</v>
      </c>
      <c r="AC729" s="35">
        <f>AC341</f>
        <v>0</v>
      </c>
      <c r="AD729" s="35">
        <f>AD341</f>
        <v>0</v>
      </c>
      <c r="AE729" s="18">
        <f t="shared" si="13"/>
        <v>0</v>
      </c>
    </row>
    <row r="730" spans="1:31" x14ac:dyDescent="0.3">
      <c r="A730" s="217">
        <f>A342</f>
        <v>337</v>
      </c>
      <c r="B730" s="16">
        <f>B342</f>
        <v>0</v>
      </c>
      <c r="C730" s="198">
        <f>C342</f>
        <v>0</v>
      </c>
      <c r="D730" s="16">
        <f>D342</f>
        <v>0</v>
      </c>
      <c r="E730" s="16">
        <f t="shared" si="12"/>
        <v>0</v>
      </c>
      <c r="F730" s="17">
        <f>IF(F342="후원(일시22건 또는 정기8건)또는 자원봉사(8명)",10,IF(F342="후원(일시13건 또는 정기5건)또는 자원봉사(7명)",8,IF(F342="후원(일시7건 또는 정기3건)또는 자원봉사(4명)",6,IF(F342="후원(일시4건 또는 정기2건)또는 자원봉사(2명)",4,IF(F342="후원(일시1건 또는 정기1건)또는 자원봉사(1명)",2,0)))))</f>
        <v>0</v>
      </c>
      <c r="G730" s="17">
        <f>IF(G342="게시",5,0)</f>
        <v>0</v>
      </c>
      <c r="H730" s="17">
        <f>IF(H342&gt;=6,20,IF(H342=5,15,IF(H342=4,10,IF(H342=3,5,0))))</f>
        <v>0</v>
      </c>
      <c r="I730" s="17">
        <f>IF(I342&gt;=30,20,IF(I342&gt;=22,15,IF(I342&gt;=15,10,IF(I342&gt;=8,5,0))))</f>
        <v>0</v>
      </c>
      <c r="J730" s="17">
        <f>IF(J342&gt;=500,10,IF(J342&gt;=300,8,IF(J342&gt;=200,6,IF(J342&gt;=100,4,IF(J342&gt;=1,2,IF(J342=0,0))))))</f>
        <v>0</v>
      </c>
      <c r="K730" s="17">
        <f>IF(K342&gt;=40,15,IF(K342&gt;=25,12,IF(K342&gt;=15,9,IF(K342&gt;=8,6,0))))</f>
        <v>0</v>
      </c>
      <c r="L730" s="17">
        <f>IF(L342="설치",5,0)</f>
        <v>0</v>
      </c>
      <c r="M730" s="17">
        <f>IF(M342="가능",5,0)</f>
        <v>0</v>
      </c>
      <c r="N730" s="17">
        <f>IF(N342="사용",5,0)</f>
        <v>0</v>
      </c>
      <c r="O730" s="17">
        <f>IF(O342&gt;=550,10,IF(O342&gt;=400,8,IF(O342&gt;=300,6,IF(O342&gt;=200,4,IF(O342&gt;=50,2,0)))))</f>
        <v>0</v>
      </c>
      <c r="P730" s="17">
        <f>IF(P342&gt;=5000,10,IF(P342&gt;=3000,8,IF(P342&gt;=2000,6,IF(P342&gt;=1000,4,IF(P342&gt;=500,2,0)))))</f>
        <v>0</v>
      </c>
      <c r="Q730" s="17">
        <f>IF(Q342&gt;=1000,10,IF(Q342&gt;=800,8,IF(Q342&gt;=600,6,IF(Q342&gt;=400,4,IF(Q342&gt;=200,2,0)))))</f>
        <v>0</v>
      </c>
      <c r="R730" s="17">
        <f>IF(R342&gt;=5000,5,IF(R342&gt;=3000,4,IF(R342&gt;=2000,3,IF(R342&gt;=1000,2,IF(R342&gt;=500,1,0)))))</f>
        <v>0</v>
      </c>
      <c r="S730" s="17">
        <f>IF(S342&gt;=4000,5,IF(S342&gt;=2500,4,IF(S342&gt;=1000,3,IF(S342&gt;=500,2,IF(S342&gt;=300,1,0)))))</f>
        <v>0</v>
      </c>
      <c r="T730" s="17">
        <f>IF(T342&gt;=15,15,IF(T342&gt;=12,12,IF(T342&gt;=9,9,IF(T342&gt;=6,6,IF(T342&gt;=1,3,0)))))</f>
        <v>0</v>
      </c>
      <c r="U730" s="17">
        <f>IF(U342&gt;=50,15,IF(U342&gt;=20,10,IF(U342&gt;=1,5,0)))</f>
        <v>0</v>
      </c>
      <c r="V730" s="17">
        <f>IF(V342&gt;=3,15,IF(V342&gt;=2,10,IF(V342&gt;=1,5,0)))</f>
        <v>0</v>
      </c>
      <c r="W730" s="17">
        <f>IF(W342&gt;=25,10,IF(W342&gt;=20,8,IF(W342&gt;=16,6,IF(W342&gt;=11,4,IF(W342&gt;=6,2,IF(W342&gt;=1,1,0))))))</f>
        <v>0</v>
      </c>
      <c r="X730" s="17">
        <f>IF(X342="구성",15,0)</f>
        <v>0</v>
      </c>
      <c r="Y730" s="17">
        <f>IF(Y342&gt;=4,10,IF(Y342=3,8,IF(Y342=2,6,IF(Y342=1,4,0))))</f>
        <v>0</v>
      </c>
      <c r="Z730" s="35">
        <f>Z342</f>
        <v>0</v>
      </c>
      <c r="AA730" s="35">
        <f>AA342</f>
        <v>0</v>
      </c>
      <c r="AB730" s="35">
        <f>AB342</f>
        <v>0</v>
      </c>
      <c r="AC730" s="35">
        <f>AC342</f>
        <v>0</v>
      </c>
      <c r="AD730" s="35">
        <f>AD342</f>
        <v>0</v>
      </c>
      <c r="AE730" s="18">
        <f t="shared" si="13"/>
        <v>0</v>
      </c>
    </row>
    <row r="731" spans="1:31" x14ac:dyDescent="0.3">
      <c r="A731" s="217">
        <f>A343</f>
        <v>338</v>
      </c>
      <c r="B731" s="16">
        <f>B343</f>
        <v>0</v>
      </c>
      <c r="C731" s="198">
        <f>C343</f>
        <v>0</v>
      </c>
      <c r="D731" s="16">
        <f>D343</f>
        <v>0</v>
      </c>
      <c r="E731" s="16">
        <f t="shared" si="12"/>
        <v>0</v>
      </c>
      <c r="F731" s="17">
        <f>IF(F343="후원(일시22건 또는 정기8건)또는 자원봉사(8명)",10,IF(F343="후원(일시13건 또는 정기5건)또는 자원봉사(7명)",8,IF(F343="후원(일시7건 또는 정기3건)또는 자원봉사(4명)",6,IF(F343="후원(일시4건 또는 정기2건)또는 자원봉사(2명)",4,IF(F343="후원(일시1건 또는 정기1건)또는 자원봉사(1명)",2,0)))))</f>
        <v>0</v>
      </c>
      <c r="G731" s="17">
        <f>IF(G343="게시",5,0)</f>
        <v>0</v>
      </c>
      <c r="H731" s="17">
        <f>IF(H343&gt;=6,20,IF(H343=5,15,IF(H343=4,10,IF(H343=3,5,0))))</f>
        <v>0</v>
      </c>
      <c r="I731" s="17">
        <f>IF(I343&gt;=30,20,IF(I343&gt;=22,15,IF(I343&gt;=15,10,IF(I343&gt;=8,5,0))))</f>
        <v>0</v>
      </c>
      <c r="J731" s="17">
        <f>IF(J343&gt;=500,10,IF(J343&gt;=300,8,IF(J343&gt;=200,6,IF(J343&gt;=100,4,IF(J343&gt;=1,2,IF(J343=0,0))))))</f>
        <v>0</v>
      </c>
      <c r="K731" s="17">
        <f>IF(K343&gt;=40,15,IF(K343&gt;=25,12,IF(K343&gt;=15,9,IF(K343&gt;=8,6,0))))</f>
        <v>0</v>
      </c>
      <c r="L731" s="17">
        <f>IF(L343="설치",5,0)</f>
        <v>0</v>
      </c>
      <c r="M731" s="17">
        <f>IF(M343="가능",5,0)</f>
        <v>0</v>
      </c>
      <c r="N731" s="17">
        <f>IF(N343="사용",5,0)</f>
        <v>0</v>
      </c>
      <c r="O731" s="17">
        <f>IF(O343&gt;=550,10,IF(O343&gt;=400,8,IF(O343&gt;=300,6,IF(O343&gt;=200,4,IF(O343&gt;=50,2,0)))))</f>
        <v>0</v>
      </c>
      <c r="P731" s="17">
        <f>IF(P343&gt;=5000,10,IF(P343&gt;=3000,8,IF(P343&gt;=2000,6,IF(P343&gt;=1000,4,IF(P343&gt;=500,2,0)))))</f>
        <v>0</v>
      </c>
      <c r="Q731" s="17">
        <f>IF(Q343&gt;=1000,10,IF(Q343&gt;=800,8,IF(Q343&gt;=600,6,IF(Q343&gt;=400,4,IF(Q343&gt;=200,2,0)))))</f>
        <v>0</v>
      </c>
      <c r="R731" s="17">
        <f>IF(R343&gt;=5000,5,IF(R343&gt;=3000,4,IF(R343&gt;=2000,3,IF(R343&gt;=1000,2,IF(R343&gt;=500,1,0)))))</f>
        <v>0</v>
      </c>
      <c r="S731" s="17">
        <f>IF(S343&gt;=4000,5,IF(S343&gt;=2500,4,IF(S343&gt;=1000,3,IF(S343&gt;=500,2,IF(S343&gt;=300,1,0)))))</f>
        <v>0</v>
      </c>
      <c r="T731" s="17">
        <f>IF(T343&gt;=15,15,IF(T343&gt;=12,12,IF(T343&gt;=9,9,IF(T343&gt;=6,6,IF(T343&gt;=1,3,0)))))</f>
        <v>0</v>
      </c>
      <c r="U731" s="17">
        <f>IF(U343&gt;=50,15,IF(U343&gt;=20,10,IF(U343&gt;=1,5,0)))</f>
        <v>0</v>
      </c>
      <c r="V731" s="17">
        <f>IF(V343&gt;=3,15,IF(V343&gt;=2,10,IF(V343&gt;=1,5,0)))</f>
        <v>0</v>
      </c>
      <c r="W731" s="17">
        <f>IF(W343&gt;=25,10,IF(W343&gt;=20,8,IF(W343&gt;=16,6,IF(W343&gt;=11,4,IF(W343&gt;=6,2,IF(W343&gt;=1,1,0))))))</f>
        <v>0</v>
      </c>
      <c r="X731" s="17">
        <f>IF(X343="구성",15,0)</f>
        <v>0</v>
      </c>
      <c r="Y731" s="17">
        <f>IF(Y343&gt;=4,10,IF(Y343=3,8,IF(Y343=2,6,IF(Y343=1,4,0))))</f>
        <v>0</v>
      </c>
      <c r="Z731" s="35">
        <f>Z343</f>
        <v>0</v>
      </c>
      <c r="AA731" s="35">
        <f>AA343</f>
        <v>0</v>
      </c>
      <c r="AB731" s="35">
        <f>AB343</f>
        <v>0</v>
      </c>
      <c r="AC731" s="35">
        <f>AC343</f>
        <v>0</v>
      </c>
      <c r="AD731" s="35">
        <f>AD343</f>
        <v>0</v>
      </c>
      <c r="AE731" s="18">
        <f t="shared" si="13"/>
        <v>0</v>
      </c>
    </row>
    <row r="732" spans="1:31" x14ac:dyDescent="0.3">
      <c r="A732" s="217">
        <f>A344</f>
        <v>339</v>
      </c>
      <c r="B732" s="16">
        <f>B344</f>
        <v>0</v>
      </c>
      <c r="C732" s="198">
        <f>C344</f>
        <v>0</v>
      </c>
      <c r="D732" s="16">
        <f>D344</f>
        <v>0</v>
      </c>
      <c r="E732" s="16">
        <f t="shared" si="12"/>
        <v>0</v>
      </c>
      <c r="F732" s="17">
        <f>IF(F344="후원(일시22건 또는 정기8건)또는 자원봉사(8명)",10,IF(F344="후원(일시13건 또는 정기5건)또는 자원봉사(7명)",8,IF(F344="후원(일시7건 또는 정기3건)또는 자원봉사(4명)",6,IF(F344="후원(일시4건 또는 정기2건)또는 자원봉사(2명)",4,IF(F344="후원(일시1건 또는 정기1건)또는 자원봉사(1명)",2,0)))))</f>
        <v>0</v>
      </c>
      <c r="G732" s="17">
        <f>IF(G344="게시",5,0)</f>
        <v>0</v>
      </c>
      <c r="H732" s="17">
        <f>IF(H344&gt;=6,20,IF(H344=5,15,IF(H344=4,10,IF(H344=3,5,0))))</f>
        <v>0</v>
      </c>
      <c r="I732" s="17">
        <f>IF(I344&gt;=30,20,IF(I344&gt;=22,15,IF(I344&gt;=15,10,IF(I344&gt;=8,5,0))))</f>
        <v>0</v>
      </c>
      <c r="J732" s="17">
        <f>IF(J344&gt;=500,10,IF(J344&gt;=300,8,IF(J344&gt;=200,6,IF(J344&gt;=100,4,IF(J344&gt;=1,2,IF(J344=0,0))))))</f>
        <v>0</v>
      </c>
      <c r="K732" s="17">
        <f>IF(K344&gt;=40,15,IF(K344&gt;=25,12,IF(K344&gt;=15,9,IF(K344&gt;=8,6,0))))</f>
        <v>0</v>
      </c>
      <c r="L732" s="17">
        <f>IF(L344="설치",5,0)</f>
        <v>0</v>
      </c>
      <c r="M732" s="17">
        <f>IF(M344="가능",5,0)</f>
        <v>0</v>
      </c>
      <c r="N732" s="17">
        <f>IF(N344="사용",5,0)</f>
        <v>0</v>
      </c>
      <c r="O732" s="17">
        <f>IF(O344&gt;=550,10,IF(O344&gt;=400,8,IF(O344&gt;=300,6,IF(O344&gt;=200,4,IF(O344&gt;=50,2,0)))))</f>
        <v>0</v>
      </c>
      <c r="P732" s="17">
        <f>IF(P344&gt;=5000,10,IF(P344&gt;=3000,8,IF(P344&gt;=2000,6,IF(P344&gt;=1000,4,IF(P344&gt;=500,2,0)))))</f>
        <v>0</v>
      </c>
      <c r="Q732" s="17">
        <f>IF(Q344&gt;=1000,10,IF(Q344&gt;=800,8,IF(Q344&gt;=600,6,IF(Q344&gt;=400,4,IF(Q344&gt;=200,2,0)))))</f>
        <v>0</v>
      </c>
      <c r="R732" s="17">
        <f>IF(R344&gt;=5000,5,IF(R344&gt;=3000,4,IF(R344&gt;=2000,3,IF(R344&gt;=1000,2,IF(R344&gt;=500,1,0)))))</f>
        <v>0</v>
      </c>
      <c r="S732" s="17">
        <f>IF(S344&gt;=4000,5,IF(S344&gt;=2500,4,IF(S344&gt;=1000,3,IF(S344&gt;=500,2,IF(S344&gt;=300,1,0)))))</f>
        <v>0</v>
      </c>
      <c r="T732" s="17">
        <f>IF(T344&gt;=15,15,IF(T344&gt;=12,12,IF(T344&gt;=9,9,IF(T344&gt;=6,6,IF(T344&gt;=1,3,0)))))</f>
        <v>0</v>
      </c>
      <c r="U732" s="17">
        <f>IF(U344&gt;=50,15,IF(U344&gt;=20,10,IF(U344&gt;=1,5,0)))</f>
        <v>0</v>
      </c>
      <c r="V732" s="17">
        <f>IF(V344&gt;=3,15,IF(V344&gt;=2,10,IF(V344&gt;=1,5,0)))</f>
        <v>0</v>
      </c>
      <c r="W732" s="17">
        <f>IF(W344&gt;=25,10,IF(W344&gt;=20,8,IF(W344&gt;=16,6,IF(W344&gt;=11,4,IF(W344&gt;=6,2,IF(W344&gt;=1,1,0))))))</f>
        <v>0</v>
      </c>
      <c r="X732" s="17">
        <f>IF(X344="구성",15,0)</f>
        <v>0</v>
      </c>
      <c r="Y732" s="17">
        <f>IF(Y344&gt;=4,10,IF(Y344=3,8,IF(Y344=2,6,IF(Y344=1,4,0))))</f>
        <v>0</v>
      </c>
      <c r="Z732" s="35">
        <f>Z344</f>
        <v>0</v>
      </c>
      <c r="AA732" s="35">
        <f>AA344</f>
        <v>0</v>
      </c>
      <c r="AB732" s="35">
        <f>AB344</f>
        <v>0</v>
      </c>
      <c r="AC732" s="35">
        <f>AC344</f>
        <v>0</v>
      </c>
      <c r="AD732" s="35">
        <f>AD344</f>
        <v>0</v>
      </c>
      <c r="AE732" s="18">
        <f t="shared" si="13"/>
        <v>0</v>
      </c>
    </row>
    <row r="733" spans="1:31" x14ac:dyDescent="0.3">
      <c r="A733" s="217">
        <f>A345</f>
        <v>340</v>
      </c>
      <c r="B733" s="16">
        <f>B345</f>
        <v>0</v>
      </c>
      <c r="C733" s="198">
        <f>C345</f>
        <v>0</v>
      </c>
      <c r="D733" s="16">
        <f>D345</f>
        <v>0</v>
      </c>
      <c r="E733" s="16">
        <f t="shared" si="12"/>
        <v>0</v>
      </c>
      <c r="F733" s="17">
        <f>IF(F345="후원(일시22건 또는 정기8건)또는 자원봉사(8명)",10,IF(F345="후원(일시13건 또는 정기5건)또는 자원봉사(7명)",8,IF(F345="후원(일시7건 또는 정기3건)또는 자원봉사(4명)",6,IF(F345="후원(일시4건 또는 정기2건)또는 자원봉사(2명)",4,IF(F345="후원(일시1건 또는 정기1건)또는 자원봉사(1명)",2,0)))))</f>
        <v>0</v>
      </c>
      <c r="G733" s="17">
        <f>IF(G345="게시",5,0)</f>
        <v>0</v>
      </c>
      <c r="H733" s="17">
        <f>IF(H345&gt;=6,20,IF(H345=5,15,IF(H345=4,10,IF(H345=3,5,0))))</f>
        <v>0</v>
      </c>
      <c r="I733" s="17">
        <f>IF(I345&gt;=30,20,IF(I345&gt;=22,15,IF(I345&gt;=15,10,IF(I345&gt;=8,5,0))))</f>
        <v>0</v>
      </c>
      <c r="J733" s="17">
        <f>IF(J345&gt;=500,10,IF(J345&gt;=300,8,IF(J345&gt;=200,6,IF(J345&gt;=100,4,IF(J345&gt;=1,2,IF(J345=0,0))))))</f>
        <v>0</v>
      </c>
      <c r="K733" s="17">
        <f>IF(K345&gt;=40,15,IF(K345&gt;=25,12,IF(K345&gt;=15,9,IF(K345&gt;=8,6,0))))</f>
        <v>0</v>
      </c>
      <c r="L733" s="17">
        <f>IF(L345="설치",5,0)</f>
        <v>0</v>
      </c>
      <c r="M733" s="17">
        <f>IF(M345="가능",5,0)</f>
        <v>0</v>
      </c>
      <c r="N733" s="17">
        <f>IF(N345="사용",5,0)</f>
        <v>0</v>
      </c>
      <c r="O733" s="17">
        <f>IF(O345&gt;=550,10,IF(O345&gt;=400,8,IF(O345&gt;=300,6,IF(O345&gt;=200,4,IF(O345&gt;=50,2,0)))))</f>
        <v>0</v>
      </c>
      <c r="P733" s="17">
        <f>IF(P345&gt;=5000,10,IF(P345&gt;=3000,8,IF(P345&gt;=2000,6,IF(P345&gt;=1000,4,IF(P345&gt;=500,2,0)))))</f>
        <v>0</v>
      </c>
      <c r="Q733" s="17">
        <f>IF(Q345&gt;=1000,10,IF(Q345&gt;=800,8,IF(Q345&gt;=600,6,IF(Q345&gt;=400,4,IF(Q345&gt;=200,2,0)))))</f>
        <v>0</v>
      </c>
      <c r="R733" s="17">
        <f>IF(R345&gt;=5000,5,IF(R345&gt;=3000,4,IF(R345&gt;=2000,3,IF(R345&gt;=1000,2,IF(R345&gt;=500,1,0)))))</f>
        <v>0</v>
      </c>
      <c r="S733" s="17">
        <f>IF(S345&gt;=4000,5,IF(S345&gt;=2500,4,IF(S345&gt;=1000,3,IF(S345&gt;=500,2,IF(S345&gt;=300,1,0)))))</f>
        <v>0</v>
      </c>
      <c r="T733" s="17">
        <f>IF(T345&gt;=15,15,IF(T345&gt;=12,12,IF(T345&gt;=9,9,IF(T345&gt;=6,6,IF(T345&gt;=1,3,0)))))</f>
        <v>0</v>
      </c>
      <c r="U733" s="17">
        <f>IF(U345&gt;=50,15,IF(U345&gt;=20,10,IF(U345&gt;=1,5,0)))</f>
        <v>0</v>
      </c>
      <c r="V733" s="17">
        <f>IF(V345&gt;=3,15,IF(V345&gt;=2,10,IF(V345&gt;=1,5,0)))</f>
        <v>0</v>
      </c>
      <c r="W733" s="17">
        <f>IF(W345&gt;=25,10,IF(W345&gt;=20,8,IF(W345&gt;=16,6,IF(W345&gt;=11,4,IF(W345&gt;=6,2,IF(W345&gt;=1,1,0))))))</f>
        <v>0</v>
      </c>
      <c r="X733" s="17">
        <f>IF(X345="구성",15,0)</f>
        <v>0</v>
      </c>
      <c r="Y733" s="17">
        <f>IF(Y345&gt;=4,10,IF(Y345=3,8,IF(Y345=2,6,IF(Y345=1,4,0))))</f>
        <v>0</v>
      </c>
      <c r="Z733" s="35">
        <f>Z345</f>
        <v>0</v>
      </c>
      <c r="AA733" s="35">
        <f>AA345</f>
        <v>0</v>
      </c>
      <c r="AB733" s="35">
        <f>AB345</f>
        <v>0</v>
      </c>
      <c r="AC733" s="35">
        <f>AC345</f>
        <v>0</v>
      </c>
      <c r="AD733" s="35">
        <f>AD345</f>
        <v>0</v>
      </c>
      <c r="AE733" s="18">
        <f t="shared" si="13"/>
        <v>0</v>
      </c>
    </row>
    <row r="734" spans="1:31" x14ac:dyDescent="0.3">
      <c r="A734" s="217">
        <f>A346</f>
        <v>341</v>
      </c>
      <c r="B734" s="16">
        <f>B346</f>
        <v>0</v>
      </c>
      <c r="C734" s="198">
        <f>C346</f>
        <v>0</v>
      </c>
      <c r="D734" s="16">
        <f>D346</f>
        <v>0</v>
      </c>
      <c r="E734" s="16">
        <f t="shared" si="12"/>
        <v>0</v>
      </c>
      <c r="F734" s="17">
        <f>IF(F346="후원(일시22건 또는 정기8건)또는 자원봉사(8명)",10,IF(F346="후원(일시13건 또는 정기5건)또는 자원봉사(7명)",8,IF(F346="후원(일시7건 또는 정기3건)또는 자원봉사(4명)",6,IF(F346="후원(일시4건 또는 정기2건)또는 자원봉사(2명)",4,IF(F346="후원(일시1건 또는 정기1건)또는 자원봉사(1명)",2,0)))))</f>
        <v>0</v>
      </c>
      <c r="G734" s="17">
        <f>IF(G346="게시",5,0)</f>
        <v>0</v>
      </c>
      <c r="H734" s="17">
        <f>IF(H346&gt;=6,20,IF(H346=5,15,IF(H346=4,10,IF(H346=3,5,0))))</f>
        <v>0</v>
      </c>
      <c r="I734" s="17">
        <f>IF(I346&gt;=30,20,IF(I346&gt;=22,15,IF(I346&gt;=15,10,IF(I346&gt;=8,5,0))))</f>
        <v>0</v>
      </c>
      <c r="J734" s="17">
        <f>IF(J346&gt;=500,10,IF(J346&gt;=300,8,IF(J346&gt;=200,6,IF(J346&gt;=100,4,IF(J346&gt;=1,2,IF(J346=0,0))))))</f>
        <v>0</v>
      </c>
      <c r="K734" s="17">
        <f>IF(K346&gt;=40,15,IF(K346&gt;=25,12,IF(K346&gt;=15,9,IF(K346&gt;=8,6,0))))</f>
        <v>0</v>
      </c>
      <c r="L734" s="17">
        <f>IF(L346="설치",5,0)</f>
        <v>0</v>
      </c>
      <c r="M734" s="17">
        <f>IF(M346="가능",5,0)</f>
        <v>0</v>
      </c>
      <c r="N734" s="17">
        <f>IF(N346="사용",5,0)</f>
        <v>0</v>
      </c>
      <c r="O734" s="17">
        <f>IF(O346&gt;=550,10,IF(O346&gt;=400,8,IF(O346&gt;=300,6,IF(O346&gt;=200,4,IF(O346&gt;=50,2,0)))))</f>
        <v>0</v>
      </c>
      <c r="P734" s="17">
        <f>IF(P346&gt;=5000,10,IF(P346&gt;=3000,8,IF(P346&gt;=2000,6,IF(P346&gt;=1000,4,IF(P346&gt;=500,2,0)))))</f>
        <v>0</v>
      </c>
      <c r="Q734" s="17">
        <f>IF(Q346&gt;=1000,10,IF(Q346&gt;=800,8,IF(Q346&gt;=600,6,IF(Q346&gt;=400,4,IF(Q346&gt;=200,2,0)))))</f>
        <v>0</v>
      </c>
      <c r="R734" s="17">
        <f>IF(R346&gt;=5000,5,IF(R346&gt;=3000,4,IF(R346&gt;=2000,3,IF(R346&gt;=1000,2,IF(R346&gt;=500,1,0)))))</f>
        <v>0</v>
      </c>
      <c r="S734" s="17">
        <f>IF(S346&gt;=4000,5,IF(S346&gt;=2500,4,IF(S346&gt;=1000,3,IF(S346&gt;=500,2,IF(S346&gt;=300,1,0)))))</f>
        <v>0</v>
      </c>
      <c r="T734" s="17">
        <f>IF(T346&gt;=15,15,IF(T346&gt;=12,12,IF(T346&gt;=9,9,IF(T346&gt;=6,6,IF(T346&gt;=1,3,0)))))</f>
        <v>0</v>
      </c>
      <c r="U734" s="17">
        <f>IF(U346&gt;=50,15,IF(U346&gt;=20,10,IF(U346&gt;=1,5,0)))</f>
        <v>0</v>
      </c>
      <c r="V734" s="17">
        <f>IF(V346&gt;=3,15,IF(V346&gt;=2,10,IF(V346&gt;=1,5,0)))</f>
        <v>0</v>
      </c>
      <c r="W734" s="17">
        <f>IF(W346&gt;=25,10,IF(W346&gt;=20,8,IF(W346&gt;=16,6,IF(W346&gt;=11,4,IF(W346&gt;=6,2,IF(W346&gt;=1,1,0))))))</f>
        <v>0</v>
      </c>
      <c r="X734" s="17">
        <f>IF(X346="구성",15,0)</f>
        <v>0</v>
      </c>
      <c r="Y734" s="17">
        <f>IF(Y346&gt;=4,10,IF(Y346=3,8,IF(Y346=2,6,IF(Y346=1,4,0))))</f>
        <v>0</v>
      </c>
      <c r="Z734" s="35">
        <f>Z346</f>
        <v>0</v>
      </c>
      <c r="AA734" s="35">
        <f>AA346</f>
        <v>0</v>
      </c>
      <c r="AB734" s="35">
        <f>AB346</f>
        <v>0</v>
      </c>
      <c r="AC734" s="35">
        <f>AC346</f>
        <v>0</v>
      </c>
      <c r="AD734" s="35">
        <f>AD346</f>
        <v>0</v>
      </c>
      <c r="AE734" s="18">
        <f t="shared" si="13"/>
        <v>0</v>
      </c>
    </row>
    <row r="735" spans="1:31" x14ac:dyDescent="0.3">
      <c r="A735" s="217">
        <f>A347</f>
        <v>342</v>
      </c>
      <c r="B735" s="16">
        <f>B347</f>
        <v>0</v>
      </c>
      <c r="C735" s="198">
        <f>C347</f>
        <v>0</v>
      </c>
      <c r="D735" s="16">
        <f>D347</f>
        <v>0</v>
      </c>
      <c r="E735" s="16">
        <f t="shared" si="12"/>
        <v>0</v>
      </c>
      <c r="F735" s="17">
        <f>IF(F347="후원(일시22건 또는 정기8건)또는 자원봉사(8명)",10,IF(F347="후원(일시13건 또는 정기5건)또는 자원봉사(7명)",8,IF(F347="후원(일시7건 또는 정기3건)또는 자원봉사(4명)",6,IF(F347="후원(일시4건 또는 정기2건)또는 자원봉사(2명)",4,IF(F347="후원(일시1건 또는 정기1건)또는 자원봉사(1명)",2,0)))))</f>
        <v>0</v>
      </c>
      <c r="G735" s="17">
        <f>IF(G347="게시",5,0)</f>
        <v>0</v>
      </c>
      <c r="H735" s="17">
        <f>IF(H347&gt;=6,20,IF(H347=5,15,IF(H347=4,10,IF(H347=3,5,0))))</f>
        <v>0</v>
      </c>
      <c r="I735" s="17">
        <f>IF(I347&gt;=30,20,IF(I347&gt;=22,15,IF(I347&gt;=15,10,IF(I347&gt;=8,5,0))))</f>
        <v>0</v>
      </c>
      <c r="J735" s="17">
        <f>IF(J347&gt;=500,10,IF(J347&gt;=300,8,IF(J347&gt;=200,6,IF(J347&gt;=100,4,IF(J347&gt;=1,2,IF(J347=0,0))))))</f>
        <v>0</v>
      </c>
      <c r="K735" s="17">
        <f>IF(K347&gt;=40,15,IF(K347&gt;=25,12,IF(K347&gt;=15,9,IF(K347&gt;=8,6,0))))</f>
        <v>0</v>
      </c>
      <c r="L735" s="17">
        <f>IF(L347="설치",5,0)</f>
        <v>0</v>
      </c>
      <c r="M735" s="17">
        <f>IF(M347="가능",5,0)</f>
        <v>0</v>
      </c>
      <c r="N735" s="17">
        <f>IF(N347="사용",5,0)</f>
        <v>0</v>
      </c>
      <c r="O735" s="17">
        <f>IF(O347&gt;=550,10,IF(O347&gt;=400,8,IF(O347&gt;=300,6,IF(O347&gt;=200,4,IF(O347&gt;=50,2,0)))))</f>
        <v>0</v>
      </c>
      <c r="P735" s="17">
        <f>IF(P347&gt;=5000,10,IF(P347&gt;=3000,8,IF(P347&gt;=2000,6,IF(P347&gt;=1000,4,IF(P347&gt;=500,2,0)))))</f>
        <v>0</v>
      </c>
      <c r="Q735" s="17">
        <f>IF(Q347&gt;=1000,10,IF(Q347&gt;=800,8,IF(Q347&gt;=600,6,IF(Q347&gt;=400,4,IF(Q347&gt;=200,2,0)))))</f>
        <v>0</v>
      </c>
      <c r="R735" s="17">
        <f>IF(R347&gt;=5000,5,IF(R347&gt;=3000,4,IF(R347&gt;=2000,3,IF(R347&gt;=1000,2,IF(R347&gt;=500,1,0)))))</f>
        <v>0</v>
      </c>
      <c r="S735" s="17">
        <f>IF(S347&gt;=4000,5,IF(S347&gt;=2500,4,IF(S347&gt;=1000,3,IF(S347&gt;=500,2,IF(S347&gt;=300,1,0)))))</f>
        <v>0</v>
      </c>
      <c r="T735" s="17">
        <f>IF(T347&gt;=15,15,IF(T347&gt;=12,12,IF(T347&gt;=9,9,IF(T347&gt;=6,6,IF(T347&gt;=1,3,0)))))</f>
        <v>0</v>
      </c>
      <c r="U735" s="17">
        <f>IF(U347&gt;=50,15,IF(U347&gt;=20,10,IF(U347&gt;=1,5,0)))</f>
        <v>0</v>
      </c>
      <c r="V735" s="17">
        <f>IF(V347&gt;=3,15,IF(V347&gt;=2,10,IF(V347&gt;=1,5,0)))</f>
        <v>0</v>
      </c>
      <c r="W735" s="17">
        <f>IF(W347&gt;=25,10,IF(W347&gt;=20,8,IF(W347&gt;=16,6,IF(W347&gt;=11,4,IF(W347&gt;=6,2,IF(W347&gt;=1,1,0))))))</f>
        <v>0</v>
      </c>
      <c r="X735" s="17">
        <f>IF(X347="구성",15,0)</f>
        <v>0</v>
      </c>
      <c r="Y735" s="17">
        <f>IF(Y347&gt;=4,10,IF(Y347=3,8,IF(Y347=2,6,IF(Y347=1,4,0))))</f>
        <v>0</v>
      </c>
      <c r="Z735" s="35">
        <f>Z347</f>
        <v>0</v>
      </c>
      <c r="AA735" s="35">
        <f>AA347</f>
        <v>0</v>
      </c>
      <c r="AB735" s="35">
        <f>AB347</f>
        <v>0</v>
      </c>
      <c r="AC735" s="35">
        <f>AC347</f>
        <v>0</v>
      </c>
      <c r="AD735" s="35">
        <f>AD347</f>
        <v>0</v>
      </c>
      <c r="AE735" s="18">
        <f t="shared" si="13"/>
        <v>0</v>
      </c>
    </row>
    <row r="736" spans="1:31" x14ac:dyDescent="0.3">
      <c r="A736" s="217">
        <f>A348</f>
        <v>343</v>
      </c>
      <c r="B736" s="16">
        <f>B348</f>
        <v>0</v>
      </c>
      <c r="C736" s="198">
        <f>C348</f>
        <v>0</v>
      </c>
      <c r="D736" s="16">
        <f>D348</f>
        <v>0</v>
      </c>
      <c r="E736" s="16">
        <f t="shared" si="12"/>
        <v>0</v>
      </c>
      <c r="F736" s="17">
        <f>IF(F348="후원(일시22건 또는 정기8건)또는 자원봉사(8명)",10,IF(F348="후원(일시13건 또는 정기5건)또는 자원봉사(7명)",8,IF(F348="후원(일시7건 또는 정기3건)또는 자원봉사(4명)",6,IF(F348="후원(일시4건 또는 정기2건)또는 자원봉사(2명)",4,IF(F348="후원(일시1건 또는 정기1건)또는 자원봉사(1명)",2,0)))))</f>
        <v>0</v>
      </c>
      <c r="G736" s="17">
        <f>IF(G348="게시",5,0)</f>
        <v>0</v>
      </c>
      <c r="H736" s="17">
        <f>IF(H348&gt;=6,20,IF(H348=5,15,IF(H348=4,10,IF(H348=3,5,0))))</f>
        <v>0</v>
      </c>
      <c r="I736" s="17">
        <f>IF(I348&gt;=30,20,IF(I348&gt;=22,15,IF(I348&gt;=15,10,IF(I348&gt;=8,5,0))))</f>
        <v>0</v>
      </c>
      <c r="J736" s="17">
        <f>IF(J348&gt;=500,10,IF(J348&gt;=300,8,IF(J348&gt;=200,6,IF(J348&gt;=100,4,IF(J348&gt;=1,2,IF(J348=0,0))))))</f>
        <v>0</v>
      </c>
      <c r="K736" s="17">
        <f>IF(K348&gt;=40,15,IF(K348&gt;=25,12,IF(K348&gt;=15,9,IF(K348&gt;=8,6,0))))</f>
        <v>0</v>
      </c>
      <c r="L736" s="17">
        <f>IF(L348="설치",5,0)</f>
        <v>0</v>
      </c>
      <c r="M736" s="17">
        <f>IF(M348="가능",5,0)</f>
        <v>0</v>
      </c>
      <c r="N736" s="17">
        <f>IF(N348="사용",5,0)</f>
        <v>0</v>
      </c>
      <c r="O736" s="17">
        <f>IF(O348&gt;=550,10,IF(O348&gt;=400,8,IF(O348&gt;=300,6,IF(O348&gt;=200,4,IF(O348&gt;=50,2,0)))))</f>
        <v>0</v>
      </c>
      <c r="P736" s="17">
        <f>IF(P348&gt;=5000,10,IF(P348&gt;=3000,8,IF(P348&gt;=2000,6,IF(P348&gt;=1000,4,IF(P348&gt;=500,2,0)))))</f>
        <v>0</v>
      </c>
      <c r="Q736" s="17">
        <f>IF(Q348&gt;=1000,10,IF(Q348&gt;=800,8,IF(Q348&gt;=600,6,IF(Q348&gt;=400,4,IF(Q348&gt;=200,2,0)))))</f>
        <v>0</v>
      </c>
      <c r="R736" s="17">
        <f>IF(R348&gt;=5000,5,IF(R348&gt;=3000,4,IF(R348&gt;=2000,3,IF(R348&gt;=1000,2,IF(R348&gt;=500,1,0)))))</f>
        <v>0</v>
      </c>
      <c r="S736" s="17">
        <f>IF(S348&gt;=4000,5,IF(S348&gt;=2500,4,IF(S348&gt;=1000,3,IF(S348&gt;=500,2,IF(S348&gt;=300,1,0)))))</f>
        <v>0</v>
      </c>
      <c r="T736" s="17">
        <f>IF(T348&gt;=15,15,IF(T348&gt;=12,12,IF(T348&gt;=9,9,IF(T348&gt;=6,6,IF(T348&gt;=1,3,0)))))</f>
        <v>0</v>
      </c>
      <c r="U736" s="17">
        <f>IF(U348&gt;=50,15,IF(U348&gt;=20,10,IF(U348&gt;=1,5,0)))</f>
        <v>0</v>
      </c>
      <c r="V736" s="17">
        <f>IF(V348&gt;=3,15,IF(V348&gt;=2,10,IF(V348&gt;=1,5,0)))</f>
        <v>0</v>
      </c>
      <c r="W736" s="17">
        <f>IF(W348&gt;=25,10,IF(W348&gt;=20,8,IF(W348&gt;=16,6,IF(W348&gt;=11,4,IF(W348&gt;=6,2,IF(W348&gt;=1,1,0))))))</f>
        <v>0</v>
      </c>
      <c r="X736" s="17">
        <f>IF(X348="구성",15,0)</f>
        <v>0</v>
      </c>
      <c r="Y736" s="17">
        <f>IF(Y348&gt;=4,10,IF(Y348=3,8,IF(Y348=2,6,IF(Y348=1,4,0))))</f>
        <v>0</v>
      </c>
      <c r="Z736" s="35">
        <f>Z348</f>
        <v>0</v>
      </c>
      <c r="AA736" s="35">
        <f>AA348</f>
        <v>0</v>
      </c>
      <c r="AB736" s="35">
        <f>AB348</f>
        <v>0</v>
      </c>
      <c r="AC736" s="35">
        <f>AC348</f>
        <v>0</v>
      </c>
      <c r="AD736" s="35">
        <f>AD348</f>
        <v>0</v>
      </c>
      <c r="AE736" s="18">
        <f t="shared" si="13"/>
        <v>0</v>
      </c>
    </row>
    <row r="737" spans="1:31" x14ac:dyDescent="0.3">
      <c r="A737" s="217">
        <f>A349</f>
        <v>344</v>
      </c>
      <c r="B737" s="16">
        <f>B349</f>
        <v>0</v>
      </c>
      <c r="C737" s="198">
        <f>C349</f>
        <v>0</v>
      </c>
      <c r="D737" s="16">
        <f>D349</f>
        <v>0</v>
      </c>
      <c r="E737" s="16">
        <f t="shared" si="12"/>
        <v>0</v>
      </c>
      <c r="F737" s="17">
        <f>IF(F349="후원(일시22건 또는 정기8건)또는 자원봉사(8명)",10,IF(F349="후원(일시13건 또는 정기5건)또는 자원봉사(7명)",8,IF(F349="후원(일시7건 또는 정기3건)또는 자원봉사(4명)",6,IF(F349="후원(일시4건 또는 정기2건)또는 자원봉사(2명)",4,IF(F349="후원(일시1건 또는 정기1건)또는 자원봉사(1명)",2,0)))))</f>
        <v>0</v>
      </c>
      <c r="G737" s="17">
        <f>IF(G349="게시",5,0)</f>
        <v>0</v>
      </c>
      <c r="H737" s="17">
        <f>IF(H349&gt;=6,20,IF(H349=5,15,IF(H349=4,10,IF(H349=3,5,0))))</f>
        <v>0</v>
      </c>
      <c r="I737" s="17">
        <f>IF(I349&gt;=30,20,IF(I349&gt;=22,15,IF(I349&gt;=15,10,IF(I349&gt;=8,5,0))))</f>
        <v>0</v>
      </c>
      <c r="J737" s="17">
        <f>IF(J349&gt;=500,10,IF(J349&gt;=300,8,IF(J349&gt;=200,6,IF(J349&gt;=100,4,IF(J349&gt;=1,2,IF(J349=0,0))))))</f>
        <v>0</v>
      </c>
      <c r="K737" s="17">
        <f>IF(K349&gt;=40,15,IF(K349&gt;=25,12,IF(K349&gt;=15,9,IF(K349&gt;=8,6,0))))</f>
        <v>0</v>
      </c>
      <c r="L737" s="17">
        <f>IF(L349="설치",5,0)</f>
        <v>0</v>
      </c>
      <c r="M737" s="17">
        <f>IF(M349="가능",5,0)</f>
        <v>0</v>
      </c>
      <c r="N737" s="17">
        <f>IF(N349="사용",5,0)</f>
        <v>0</v>
      </c>
      <c r="O737" s="17">
        <f>IF(O349&gt;=550,10,IF(O349&gt;=400,8,IF(O349&gt;=300,6,IF(O349&gt;=200,4,IF(O349&gt;=50,2,0)))))</f>
        <v>0</v>
      </c>
      <c r="P737" s="17">
        <f>IF(P349&gt;=5000,10,IF(P349&gt;=3000,8,IF(P349&gt;=2000,6,IF(P349&gt;=1000,4,IF(P349&gt;=500,2,0)))))</f>
        <v>0</v>
      </c>
      <c r="Q737" s="17">
        <f>IF(Q349&gt;=1000,10,IF(Q349&gt;=800,8,IF(Q349&gt;=600,6,IF(Q349&gt;=400,4,IF(Q349&gt;=200,2,0)))))</f>
        <v>0</v>
      </c>
      <c r="R737" s="17">
        <f>IF(R349&gt;=5000,5,IF(R349&gt;=3000,4,IF(R349&gt;=2000,3,IF(R349&gt;=1000,2,IF(R349&gt;=500,1,0)))))</f>
        <v>0</v>
      </c>
      <c r="S737" s="17">
        <f>IF(S349&gt;=4000,5,IF(S349&gt;=2500,4,IF(S349&gt;=1000,3,IF(S349&gt;=500,2,IF(S349&gt;=300,1,0)))))</f>
        <v>0</v>
      </c>
      <c r="T737" s="17">
        <f>IF(T349&gt;=15,15,IF(T349&gt;=12,12,IF(T349&gt;=9,9,IF(T349&gt;=6,6,IF(T349&gt;=1,3,0)))))</f>
        <v>0</v>
      </c>
      <c r="U737" s="17">
        <f>IF(U349&gt;=50,15,IF(U349&gt;=20,10,IF(U349&gt;=1,5,0)))</f>
        <v>0</v>
      </c>
      <c r="V737" s="17">
        <f>IF(V349&gt;=3,15,IF(V349&gt;=2,10,IF(V349&gt;=1,5,0)))</f>
        <v>0</v>
      </c>
      <c r="W737" s="17">
        <f>IF(W349&gt;=25,10,IF(W349&gt;=20,8,IF(W349&gt;=16,6,IF(W349&gt;=11,4,IF(W349&gt;=6,2,IF(W349&gt;=1,1,0))))))</f>
        <v>0</v>
      </c>
      <c r="X737" s="17">
        <f>IF(X349="구성",15,0)</f>
        <v>0</v>
      </c>
      <c r="Y737" s="17">
        <f>IF(Y349&gt;=4,10,IF(Y349=3,8,IF(Y349=2,6,IF(Y349=1,4,0))))</f>
        <v>0</v>
      </c>
      <c r="Z737" s="35">
        <f>Z349</f>
        <v>0</v>
      </c>
      <c r="AA737" s="35">
        <f>AA349</f>
        <v>0</v>
      </c>
      <c r="AB737" s="35">
        <f>AB349</f>
        <v>0</v>
      </c>
      <c r="AC737" s="35">
        <f>AC349</f>
        <v>0</v>
      </c>
      <c r="AD737" s="35">
        <f>AD349</f>
        <v>0</v>
      </c>
      <c r="AE737" s="18">
        <f t="shared" si="13"/>
        <v>0</v>
      </c>
    </row>
    <row r="738" spans="1:31" x14ac:dyDescent="0.3">
      <c r="A738" s="217">
        <f>A350</f>
        <v>345</v>
      </c>
      <c r="B738" s="16">
        <f>B350</f>
        <v>0</v>
      </c>
      <c r="C738" s="198">
        <f>C350</f>
        <v>0</v>
      </c>
      <c r="D738" s="16">
        <f>D350</f>
        <v>0</v>
      </c>
      <c r="E738" s="16">
        <f t="shared" si="12"/>
        <v>0</v>
      </c>
      <c r="F738" s="17">
        <f>IF(F350="후원(일시22건 또는 정기8건)또는 자원봉사(8명)",10,IF(F350="후원(일시13건 또는 정기5건)또는 자원봉사(7명)",8,IF(F350="후원(일시7건 또는 정기3건)또는 자원봉사(4명)",6,IF(F350="후원(일시4건 또는 정기2건)또는 자원봉사(2명)",4,IF(F350="후원(일시1건 또는 정기1건)또는 자원봉사(1명)",2,0)))))</f>
        <v>0</v>
      </c>
      <c r="G738" s="17">
        <f>IF(G350="게시",5,0)</f>
        <v>0</v>
      </c>
      <c r="H738" s="17">
        <f>IF(H350&gt;=6,20,IF(H350=5,15,IF(H350=4,10,IF(H350=3,5,0))))</f>
        <v>0</v>
      </c>
      <c r="I738" s="17">
        <f>IF(I350&gt;=30,20,IF(I350&gt;=22,15,IF(I350&gt;=15,10,IF(I350&gt;=8,5,0))))</f>
        <v>0</v>
      </c>
      <c r="J738" s="17">
        <f>IF(J350&gt;=500,10,IF(J350&gt;=300,8,IF(J350&gt;=200,6,IF(J350&gt;=100,4,IF(J350&gt;=1,2,IF(J350=0,0))))))</f>
        <v>0</v>
      </c>
      <c r="K738" s="17">
        <f>IF(K350&gt;=40,15,IF(K350&gt;=25,12,IF(K350&gt;=15,9,IF(K350&gt;=8,6,0))))</f>
        <v>0</v>
      </c>
      <c r="L738" s="17">
        <f>IF(L350="설치",5,0)</f>
        <v>0</v>
      </c>
      <c r="M738" s="17">
        <f>IF(M350="가능",5,0)</f>
        <v>0</v>
      </c>
      <c r="N738" s="17">
        <f>IF(N350="사용",5,0)</f>
        <v>0</v>
      </c>
      <c r="O738" s="17">
        <f>IF(O350&gt;=550,10,IF(O350&gt;=400,8,IF(O350&gt;=300,6,IF(O350&gt;=200,4,IF(O350&gt;=50,2,0)))))</f>
        <v>0</v>
      </c>
      <c r="P738" s="17">
        <f>IF(P350&gt;=5000,10,IF(P350&gt;=3000,8,IF(P350&gt;=2000,6,IF(P350&gt;=1000,4,IF(P350&gt;=500,2,0)))))</f>
        <v>0</v>
      </c>
      <c r="Q738" s="17">
        <f>IF(Q350&gt;=1000,10,IF(Q350&gt;=800,8,IF(Q350&gt;=600,6,IF(Q350&gt;=400,4,IF(Q350&gt;=200,2,0)))))</f>
        <v>0</v>
      </c>
      <c r="R738" s="17">
        <f>IF(R350&gt;=5000,5,IF(R350&gt;=3000,4,IF(R350&gt;=2000,3,IF(R350&gt;=1000,2,IF(R350&gt;=500,1,0)))))</f>
        <v>0</v>
      </c>
      <c r="S738" s="17">
        <f>IF(S350&gt;=4000,5,IF(S350&gt;=2500,4,IF(S350&gt;=1000,3,IF(S350&gt;=500,2,IF(S350&gt;=300,1,0)))))</f>
        <v>0</v>
      </c>
      <c r="T738" s="17">
        <f>IF(T350&gt;=15,15,IF(T350&gt;=12,12,IF(T350&gt;=9,9,IF(T350&gt;=6,6,IF(T350&gt;=1,3,0)))))</f>
        <v>0</v>
      </c>
      <c r="U738" s="17">
        <f>IF(U350&gt;=50,15,IF(U350&gt;=20,10,IF(U350&gt;=1,5,0)))</f>
        <v>0</v>
      </c>
      <c r="V738" s="17">
        <f>IF(V350&gt;=3,15,IF(V350&gt;=2,10,IF(V350&gt;=1,5,0)))</f>
        <v>0</v>
      </c>
      <c r="W738" s="17">
        <f>IF(W350&gt;=25,10,IF(W350&gt;=20,8,IF(W350&gt;=16,6,IF(W350&gt;=11,4,IF(W350&gt;=6,2,IF(W350&gt;=1,1,0))))))</f>
        <v>0</v>
      </c>
      <c r="X738" s="17">
        <f>IF(X350="구성",15,0)</f>
        <v>0</v>
      </c>
      <c r="Y738" s="17">
        <f>IF(Y350&gt;=4,10,IF(Y350=3,8,IF(Y350=2,6,IF(Y350=1,4,0))))</f>
        <v>0</v>
      </c>
      <c r="Z738" s="35">
        <f>Z350</f>
        <v>0</v>
      </c>
      <c r="AA738" s="35">
        <f>AA350</f>
        <v>0</v>
      </c>
      <c r="AB738" s="35">
        <f>AB350</f>
        <v>0</v>
      </c>
      <c r="AC738" s="35">
        <f>AC350</f>
        <v>0</v>
      </c>
      <c r="AD738" s="35">
        <f>AD350</f>
        <v>0</v>
      </c>
      <c r="AE738" s="18">
        <f t="shared" si="13"/>
        <v>0</v>
      </c>
    </row>
    <row r="739" spans="1:31" x14ac:dyDescent="0.3">
      <c r="A739" s="217">
        <f>A351</f>
        <v>346</v>
      </c>
      <c r="B739" s="16">
        <f>B351</f>
        <v>0</v>
      </c>
      <c r="C739" s="198">
        <f>C351</f>
        <v>0</v>
      </c>
      <c r="D739" s="16">
        <f>D351</f>
        <v>0</v>
      </c>
      <c r="E739" s="16">
        <f t="shared" si="12"/>
        <v>0</v>
      </c>
      <c r="F739" s="17">
        <f>IF(F351="후원(일시22건 또는 정기8건)또는 자원봉사(8명)",10,IF(F351="후원(일시13건 또는 정기5건)또는 자원봉사(7명)",8,IF(F351="후원(일시7건 또는 정기3건)또는 자원봉사(4명)",6,IF(F351="후원(일시4건 또는 정기2건)또는 자원봉사(2명)",4,IF(F351="후원(일시1건 또는 정기1건)또는 자원봉사(1명)",2,0)))))</f>
        <v>0</v>
      </c>
      <c r="G739" s="17">
        <f>IF(G351="게시",5,0)</f>
        <v>0</v>
      </c>
      <c r="H739" s="17">
        <f>IF(H351&gt;=6,20,IF(H351=5,15,IF(H351=4,10,IF(H351=3,5,0))))</f>
        <v>0</v>
      </c>
      <c r="I739" s="17">
        <f>IF(I351&gt;=30,20,IF(I351&gt;=22,15,IF(I351&gt;=15,10,IF(I351&gt;=8,5,0))))</f>
        <v>0</v>
      </c>
      <c r="J739" s="17">
        <f>IF(J351&gt;=500,10,IF(J351&gt;=300,8,IF(J351&gt;=200,6,IF(J351&gt;=100,4,IF(J351&gt;=1,2,IF(J351=0,0))))))</f>
        <v>0</v>
      </c>
      <c r="K739" s="17">
        <f>IF(K351&gt;=40,15,IF(K351&gt;=25,12,IF(K351&gt;=15,9,IF(K351&gt;=8,6,0))))</f>
        <v>0</v>
      </c>
      <c r="L739" s="17">
        <f>IF(L351="설치",5,0)</f>
        <v>0</v>
      </c>
      <c r="M739" s="17">
        <f>IF(M351="가능",5,0)</f>
        <v>0</v>
      </c>
      <c r="N739" s="17">
        <f>IF(N351="사용",5,0)</f>
        <v>0</v>
      </c>
      <c r="O739" s="17">
        <f>IF(O351&gt;=550,10,IF(O351&gt;=400,8,IF(O351&gt;=300,6,IF(O351&gt;=200,4,IF(O351&gt;=50,2,0)))))</f>
        <v>0</v>
      </c>
      <c r="P739" s="17">
        <f>IF(P351&gt;=5000,10,IF(P351&gt;=3000,8,IF(P351&gt;=2000,6,IF(P351&gt;=1000,4,IF(P351&gt;=500,2,0)))))</f>
        <v>0</v>
      </c>
      <c r="Q739" s="17">
        <f>IF(Q351&gt;=1000,10,IF(Q351&gt;=800,8,IF(Q351&gt;=600,6,IF(Q351&gt;=400,4,IF(Q351&gt;=200,2,0)))))</f>
        <v>0</v>
      </c>
      <c r="R739" s="17">
        <f>IF(R351&gt;=5000,5,IF(R351&gt;=3000,4,IF(R351&gt;=2000,3,IF(R351&gt;=1000,2,IF(R351&gt;=500,1,0)))))</f>
        <v>0</v>
      </c>
      <c r="S739" s="17">
        <f>IF(S351&gt;=4000,5,IF(S351&gt;=2500,4,IF(S351&gt;=1000,3,IF(S351&gt;=500,2,IF(S351&gt;=300,1,0)))))</f>
        <v>0</v>
      </c>
      <c r="T739" s="17">
        <f>IF(T351&gt;=15,15,IF(T351&gt;=12,12,IF(T351&gt;=9,9,IF(T351&gt;=6,6,IF(T351&gt;=1,3,0)))))</f>
        <v>0</v>
      </c>
      <c r="U739" s="17">
        <f>IF(U351&gt;=50,15,IF(U351&gt;=20,10,IF(U351&gt;=1,5,0)))</f>
        <v>0</v>
      </c>
      <c r="V739" s="17">
        <f>IF(V351&gt;=3,15,IF(V351&gt;=2,10,IF(V351&gt;=1,5,0)))</f>
        <v>0</v>
      </c>
      <c r="W739" s="17">
        <f>IF(W351&gt;=25,10,IF(W351&gt;=20,8,IF(W351&gt;=16,6,IF(W351&gt;=11,4,IF(W351&gt;=6,2,IF(W351&gt;=1,1,0))))))</f>
        <v>0</v>
      </c>
      <c r="X739" s="17">
        <f>IF(X351="구성",15,0)</f>
        <v>0</v>
      </c>
      <c r="Y739" s="17">
        <f>IF(Y351&gt;=4,10,IF(Y351=3,8,IF(Y351=2,6,IF(Y351=1,4,0))))</f>
        <v>0</v>
      </c>
      <c r="Z739" s="35">
        <f>Z351</f>
        <v>0</v>
      </c>
      <c r="AA739" s="35">
        <f>AA351</f>
        <v>0</v>
      </c>
      <c r="AB739" s="35">
        <f>AB351</f>
        <v>0</v>
      </c>
      <c r="AC739" s="35">
        <f>AC351</f>
        <v>0</v>
      </c>
      <c r="AD739" s="35">
        <f>AD351</f>
        <v>0</v>
      </c>
      <c r="AE739" s="18">
        <f t="shared" si="13"/>
        <v>0</v>
      </c>
    </row>
    <row r="740" spans="1:31" x14ac:dyDescent="0.3">
      <c r="A740" s="217">
        <f>A352</f>
        <v>347</v>
      </c>
      <c r="B740" s="16">
        <f>B352</f>
        <v>0</v>
      </c>
      <c r="C740" s="198">
        <f>C352</f>
        <v>0</v>
      </c>
      <c r="D740" s="16">
        <f>D352</f>
        <v>0</v>
      </c>
      <c r="E740" s="16">
        <f t="shared" si="12"/>
        <v>0</v>
      </c>
      <c r="F740" s="17">
        <f>IF(F352="후원(일시22건 또는 정기8건)또는 자원봉사(8명)",10,IF(F352="후원(일시13건 또는 정기5건)또는 자원봉사(7명)",8,IF(F352="후원(일시7건 또는 정기3건)또는 자원봉사(4명)",6,IF(F352="후원(일시4건 또는 정기2건)또는 자원봉사(2명)",4,IF(F352="후원(일시1건 또는 정기1건)또는 자원봉사(1명)",2,0)))))</f>
        <v>0</v>
      </c>
      <c r="G740" s="17">
        <f>IF(G352="게시",5,0)</f>
        <v>0</v>
      </c>
      <c r="H740" s="17">
        <f>IF(H352&gt;=6,20,IF(H352=5,15,IF(H352=4,10,IF(H352=3,5,0))))</f>
        <v>0</v>
      </c>
      <c r="I740" s="17">
        <f>IF(I352&gt;=30,20,IF(I352&gt;=22,15,IF(I352&gt;=15,10,IF(I352&gt;=8,5,0))))</f>
        <v>0</v>
      </c>
      <c r="J740" s="17">
        <f>IF(J352&gt;=500,10,IF(J352&gt;=300,8,IF(J352&gt;=200,6,IF(J352&gt;=100,4,IF(J352&gt;=1,2,IF(J352=0,0))))))</f>
        <v>0</v>
      </c>
      <c r="K740" s="17">
        <f>IF(K352&gt;=40,15,IF(K352&gt;=25,12,IF(K352&gt;=15,9,IF(K352&gt;=8,6,0))))</f>
        <v>0</v>
      </c>
      <c r="L740" s="17">
        <f>IF(L352="설치",5,0)</f>
        <v>0</v>
      </c>
      <c r="M740" s="17">
        <f>IF(M352="가능",5,0)</f>
        <v>0</v>
      </c>
      <c r="N740" s="17">
        <f>IF(N352="사용",5,0)</f>
        <v>0</v>
      </c>
      <c r="O740" s="17">
        <f>IF(O352&gt;=550,10,IF(O352&gt;=400,8,IF(O352&gt;=300,6,IF(O352&gt;=200,4,IF(O352&gt;=50,2,0)))))</f>
        <v>0</v>
      </c>
      <c r="P740" s="17">
        <f>IF(P352&gt;=5000,10,IF(P352&gt;=3000,8,IF(P352&gt;=2000,6,IF(P352&gt;=1000,4,IF(P352&gt;=500,2,0)))))</f>
        <v>0</v>
      </c>
      <c r="Q740" s="17">
        <f>IF(Q352&gt;=1000,10,IF(Q352&gt;=800,8,IF(Q352&gt;=600,6,IF(Q352&gt;=400,4,IF(Q352&gt;=200,2,0)))))</f>
        <v>0</v>
      </c>
      <c r="R740" s="17">
        <f>IF(R352&gt;=5000,5,IF(R352&gt;=3000,4,IF(R352&gt;=2000,3,IF(R352&gt;=1000,2,IF(R352&gt;=500,1,0)))))</f>
        <v>0</v>
      </c>
      <c r="S740" s="17">
        <f>IF(S352&gt;=4000,5,IF(S352&gt;=2500,4,IF(S352&gt;=1000,3,IF(S352&gt;=500,2,IF(S352&gt;=300,1,0)))))</f>
        <v>0</v>
      </c>
      <c r="T740" s="17">
        <f>IF(T352&gt;=15,15,IF(T352&gt;=12,12,IF(T352&gt;=9,9,IF(T352&gt;=6,6,IF(T352&gt;=1,3,0)))))</f>
        <v>0</v>
      </c>
      <c r="U740" s="17">
        <f>IF(U352&gt;=50,15,IF(U352&gt;=20,10,IF(U352&gt;=1,5,0)))</f>
        <v>0</v>
      </c>
      <c r="V740" s="17">
        <f>IF(V352&gt;=3,15,IF(V352&gt;=2,10,IF(V352&gt;=1,5,0)))</f>
        <v>0</v>
      </c>
      <c r="W740" s="17">
        <f>IF(W352&gt;=25,10,IF(W352&gt;=20,8,IF(W352&gt;=16,6,IF(W352&gt;=11,4,IF(W352&gt;=6,2,IF(W352&gt;=1,1,0))))))</f>
        <v>0</v>
      </c>
      <c r="X740" s="17">
        <f>IF(X352="구성",15,0)</f>
        <v>0</v>
      </c>
      <c r="Y740" s="17">
        <f>IF(Y352&gt;=4,10,IF(Y352=3,8,IF(Y352=2,6,IF(Y352=1,4,0))))</f>
        <v>0</v>
      </c>
      <c r="Z740" s="35">
        <f>Z352</f>
        <v>0</v>
      </c>
      <c r="AA740" s="35">
        <f>AA352</f>
        <v>0</v>
      </c>
      <c r="AB740" s="35">
        <f>AB352</f>
        <v>0</v>
      </c>
      <c r="AC740" s="35">
        <f>AC352</f>
        <v>0</v>
      </c>
      <c r="AD740" s="35">
        <f>AD352</f>
        <v>0</v>
      </c>
      <c r="AE740" s="18">
        <f t="shared" si="13"/>
        <v>0</v>
      </c>
    </row>
    <row r="741" spans="1:31" x14ac:dyDescent="0.3">
      <c r="A741" s="217">
        <f>A353</f>
        <v>348</v>
      </c>
      <c r="B741" s="16">
        <f>B353</f>
        <v>0</v>
      </c>
      <c r="C741" s="198">
        <f>C353</f>
        <v>0</v>
      </c>
      <c r="D741" s="16">
        <f>D353</f>
        <v>0</v>
      </c>
      <c r="E741" s="16">
        <f t="shared" si="12"/>
        <v>0</v>
      </c>
      <c r="F741" s="17">
        <f>IF(F353="후원(일시22건 또는 정기8건)또는 자원봉사(8명)",10,IF(F353="후원(일시13건 또는 정기5건)또는 자원봉사(7명)",8,IF(F353="후원(일시7건 또는 정기3건)또는 자원봉사(4명)",6,IF(F353="후원(일시4건 또는 정기2건)또는 자원봉사(2명)",4,IF(F353="후원(일시1건 또는 정기1건)또는 자원봉사(1명)",2,0)))))</f>
        <v>0</v>
      </c>
      <c r="G741" s="17">
        <f>IF(G353="게시",5,0)</f>
        <v>0</v>
      </c>
      <c r="H741" s="17">
        <f>IF(H353&gt;=6,20,IF(H353=5,15,IF(H353=4,10,IF(H353=3,5,0))))</f>
        <v>0</v>
      </c>
      <c r="I741" s="17">
        <f>IF(I353&gt;=30,20,IF(I353&gt;=22,15,IF(I353&gt;=15,10,IF(I353&gt;=8,5,0))))</f>
        <v>0</v>
      </c>
      <c r="J741" s="17">
        <f>IF(J353&gt;=500,10,IF(J353&gt;=300,8,IF(J353&gt;=200,6,IF(J353&gt;=100,4,IF(J353&gt;=1,2,IF(J353=0,0))))))</f>
        <v>0</v>
      </c>
      <c r="K741" s="17">
        <f>IF(K353&gt;=40,15,IF(K353&gt;=25,12,IF(K353&gt;=15,9,IF(K353&gt;=8,6,0))))</f>
        <v>0</v>
      </c>
      <c r="L741" s="17">
        <f>IF(L353="설치",5,0)</f>
        <v>0</v>
      </c>
      <c r="M741" s="17">
        <f>IF(M353="가능",5,0)</f>
        <v>0</v>
      </c>
      <c r="N741" s="17">
        <f>IF(N353="사용",5,0)</f>
        <v>0</v>
      </c>
      <c r="O741" s="17">
        <f>IF(O353&gt;=550,10,IF(O353&gt;=400,8,IF(O353&gt;=300,6,IF(O353&gt;=200,4,IF(O353&gt;=50,2,0)))))</f>
        <v>0</v>
      </c>
      <c r="P741" s="17">
        <f>IF(P353&gt;=5000,10,IF(P353&gt;=3000,8,IF(P353&gt;=2000,6,IF(P353&gt;=1000,4,IF(P353&gt;=500,2,0)))))</f>
        <v>0</v>
      </c>
      <c r="Q741" s="17">
        <f>IF(Q353&gt;=1000,10,IF(Q353&gt;=800,8,IF(Q353&gt;=600,6,IF(Q353&gt;=400,4,IF(Q353&gt;=200,2,0)))))</f>
        <v>0</v>
      </c>
      <c r="R741" s="17">
        <f>IF(R353&gt;=5000,5,IF(R353&gt;=3000,4,IF(R353&gt;=2000,3,IF(R353&gt;=1000,2,IF(R353&gt;=500,1,0)))))</f>
        <v>0</v>
      </c>
      <c r="S741" s="17">
        <f>IF(S353&gt;=4000,5,IF(S353&gt;=2500,4,IF(S353&gt;=1000,3,IF(S353&gt;=500,2,IF(S353&gt;=300,1,0)))))</f>
        <v>0</v>
      </c>
      <c r="T741" s="17">
        <f>IF(T353&gt;=15,15,IF(T353&gt;=12,12,IF(T353&gt;=9,9,IF(T353&gt;=6,6,IF(T353&gt;=1,3,0)))))</f>
        <v>0</v>
      </c>
      <c r="U741" s="17">
        <f>IF(U353&gt;=50,15,IF(U353&gt;=20,10,IF(U353&gt;=1,5,0)))</f>
        <v>0</v>
      </c>
      <c r="V741" s="17">
        <f>IF(V353&gt;=3,15,IF(V353&gt;=2,10,IF(V353&gt;=1,5,0)))</f>
        <v>0</v>
      </c>
      <c r="W741" s="17">
        <f>IF(W353&gt;=25,10,IF(W353&gt;=20,8,IF(W353&gt;=16,6,IF(W353&gt;=11,4,IF(W353&gt;=6,2,IF(W353&gt;=1,1,0))))))</f>
        <v>0</v>
      </c>
      <c r="X741" s="17">
        <f>IF(X353="구성",15,0)</f>
        <v>0</v>
      </c>
      <c r="Y741" s="17">
        <f>IF(Y353&gt;=4,10,IF(Y353=3,8,IF(Y353=2,6,IF(Y353=1,4,0))))</f>
        <v>0</v>
      </c>
      <c r="Z741" s="35">
        <f>Z353</f>
        <v>0</v>
      </c>
      <c r="AA741" s="35">
        <f>AA353</f>
        <v>0</v>
      </c>
      <c r="AB741" s="35">
        <f>AB353</f>
        <v>0</v>
      </c>
      <c r="AC741" s="35">
        <f>AC353</f>
        <v>0</v>
      </c>
      <c r="AD741" s="35">
        <f>AD353</f>
        <v>0</v>
      </c>
      <c r="AE741" s="18">
        <f t="shared" si="13"/>
        <v>0</v>
      </c>
    </row>
    <row r="742" spans="1:31" x14ac:dyDescent="0.3">
      <c r="A742" s="217">
        <f>A354</f>
        <v>349</v>
      </c>
      <c r="B742" s="16">
        <f>B354</f>
        <v>0</v>
      </c>
      <c r="C742" s="198">
        <f>C354</f>
        <v>0</v>
      </c>
      <c r="D742" s="16">
        <f>D354</f>
        <v>0</v>
      </c>
      <c r="E742" s="16">
        <f t="shared" si="12"/>
        <v>0</v>
      </c>
      <c r="F742" s="17">
        <f>IF(F354="후원(일시22건 또는 정기8건)또는 자원봉사(8명)",10,IF(F354="후원(일시13건 또는 정기5건)또는 자원봉사(7명)",8,IF(F354="후원(일시7건 또는 정기3건)또는 자원봉사(4명)",6,IF(F354="후원(일시4건 또는 정기2건)또는 자원봉사(2명)",4,IF(F354="후원(일시1건 또는 정기1건)또는 자원봉사(1명)",2,0)))))</f>
        <v>0</v>
      </c>
      <c r="G742" s="17">
        <f>IF(G354="게시",5,0)</f>
        <v>0</v>
      </c>
      <c r="H742" s="17">
        <f>IF(H354&gt;=6,20,IF(H354=5,15,IF(H354=4,10,IF(H354=3,5,0))))</f>
        <v>0</v>
      </c>
      <c r="I742" s="17">
        <f>IF(I354&gt;=30,20,IF(I354&gt;=22,15,IF(I354&gt;=15,10,IF(I354&gt;=8,5,0))))</f>
        <v>0</v>
      </c>
      <c r="J742" s="17">
        <f>IF(J354&gt;=500,10,IF(J354&gt;=300,8,IF(J354&gt;=200,6,IF(J354&gt;=100,4,IF(J354&gt;=1,2,IF(J354=0,0))))))</f>
        <v>0</v>
      </c>
      <c r="K742" s="17">
        <f>IF(K354&gt;=40,15,IF(K354&gt;=25,12,IF(K354&gt;=15,9,IF(K354&gt;=8,6,0))))</f>
        <v>0</v>
      </c>
      <c r="L742" s="17">
        <f>IF(L354="설치",5,0)</f>
        <v>0</v>
      </c>
      <c r="M742" s="17">
        <f>IF(M354="가능",5,0)</f>
        <v>0</v>
      </c>
      <c r="N742" s="17">
        <f>IF(N354="사용",5,0)</f>
        <v>0</v>
      </c>
      <c r="O742" s="17">
        <f>IF(O354&gt;=550,10,IF(O354&gt;=400,8,IF(O354&gt;=300,6,IF(O354&gt;=200,4,IF(O354&gt;=50,2,0)))))</f>
        <v>0</v>
      </c>
      <c r="P742" s="17">
        <f>IF(P354&gt;=5000,10,IF(P354&gt;=3000,8,IF(P354&gt;=2000,6,IF(P354&gt;=1000,4,IF(P354&gt;=500,2,0)))))</f>
        <v>0</v>
      </c>
      <c r="Q742" s="17">
        <f>IF(Q354&gt;=1000,10,IF(Q354&gt;=800,8,IF(Q354&gt;=600,6,IF(Q354&gt;=400,4,IF(Q354&gt;=200,2,0)))))</f>
        <v>0</v>
      </c>
      <c r="R742" s="17">
        <f>IF(R354&gt;=5000,5,IF(R354&gt;=3000,4,IF(R354&gt;=2000,3,IF(R354&gt;=1000,2,IF(R354&gt;=500,1,0)))))</f>
        <v>0</v>
      </c>
      <c r="S742" s="17">
        <f>IF(S354&gt;=4000,5,IF(S354&gt;=2500,4,IF(S354&gt;=1000,3,IF(S354&gt;=500,2,IF(S354&gt;=300,1,0)))))</f>
        <v>0</v>
      </c>
      <c r="T742" s="17">
        <f>IF(T354&gt;=15,15,IF(T354&gt;=12,12,IF(T354&gt;=9,9,IF(T354&gt;=6,6,IF(T354&gt;=1,3,0)))))</f>
        <v>0</v>
      </c>
      <c r="U742" s="17">
        <f>IF(U354&gt;=50,15,IF(U354&gt;=20,10,IF(U354&gt;=1,5,0)))</f>
        <v>0</v>
      </c>
      <c r="V742" s="17">
        <f>IF(V354&gt;=3,15,IF(V354&gt;=2,10,IF(V354&gt;=1,5,0)))</f>
        <v>0</v>
      </c>
      <c r="W742" s="17">
        <f>IF(W354&gt;=25,10,IF(W354&gt;=20,8,IF(W354&gt;=16,6,IF(W354&gt;=11,4,IF(W354&gt;=6,2,IF(W354&gt;=1,1,0))))))</f>
        <v>0</v>
      </c>
      <c r="X742" s="17">
        <f>IF(X354="구성",15,0)</f>
        <v>0</v>
      </c>
      <c r="Y742" s="17">
        <f>IF(Y354&gt;=4,10,IF(Y354=3,8,IF(Y354=2,6,IF(Y354=1,4,0))))</f>
        <v>0</v>
      </c>
      <c r="Z742" s="35">
        <f>Z354</f>
        <v>0</v>
      </c>
      <c r="AA742" s="35">
        <f>AA354</f>
        <v>0</v>
      </c>
      <c r="AB742" s="35">
        <f>AB354</f>
        <v>0</v>
      </c>
      <c r="AC742" s="35">
        <f>AC354</f>
        <v>0</v>
      </c>
      <c r="AD742" s="35">
        <f>AD354</f>
        <v>0</v>
      </c>
      <c r="AE742" s="18">
        <f t="shared" si="13"/>
        <v>0</v>
      </c>
    </row>
    <row r="743" spans="1:31" x14ac:dyDescent="0.3">
      <c r="A743" s="217">
        <f>A355</f>
        <v>350</v>
      </c>
      <c r="B743" s="16">
        <f>B355</f>
        <v>0</v>
      </c>
      <c r="C743" s="198">
        <f>C355</f>
        <v>0</v>
      </c>
      <c r="D743" s="16">
        <f>D355</f>
        <v>0</v>
      </c>
      <c r="E743" s="16">
        <f t="shared" si="12"/>
        <v>0</v>
      </c>
      <c r="F743" s="17">
        <f>IF(F355="후원(일시22건 또는 정기8건)또는 자원봉사(8명)",10,IF(F355="후원(일시13건 또는 정기5건)또는 자원봉사(7명)",8,IF(F355="후원(일시7건 또는 정기3건)또는 자원봉사(4명)",6,IF(F355="후원(일시4건 또는 정기2건)또는 자원봉사(2명)",4,IF(F355="후원(일시1건 또는 정기1건)또는 자원봉사(1명)",2,0)))))</f>
        <v>0</v>
      </c>
      <c r="G743" s="17">
        <f>IF(G355="게시",5,0)</f>
        <v>0</v>
      </c>
      <c r="H743" s="17">
        <f>IF(H355&gt;=6,20,IF(H355=5,15,IF(H355=4,10,IF(H355=3,5,0))))</f>
        <v>0</v>
      </c>
      <c r="I743" s="17">
        <f>IF(I355&gt;=30,20,IF(I355&gt;=22,15,IF(I355&gt;=15,10,IF(I355&gt;=8,5,0))))</f>
        <v>0</v>
      </c>
      <c r="J743" s="17">
        <f>IF(J355&gt;=500,10,IF(J355&gt;=300,8,IF(J355&gt;=200,6,IF(J355&gt;=100,4,IF(J355&gt;=1,2,IF(J355=0,0))))))</f>
        <v>0</v>
      </c>
      <c r="K743" s="17">
        <f>IF(K355&gt;=40,15,IF(K355&gt;=25,12,IF(K355&gt;=15,9,IF(K355&gt;=8,6,0))))</f>
        <v>0</v>
      </c>
      <c r="L743" s="17">
        <f>IF(L355="설치",5,0)</f>
        <v>0</v>
      </c>
      <c r="M743" s="17">
        <f>IF(M355="가능",5,0)</f>
        <v>0</v>
      </c>
      <c r="N743" s="17">
        <f>IF(N355="사용",5,0)</f>
        <v>0</v>
      </c>
      <c r="O743" s="17">
        <f>IF(O355&gt;=550,10,IF(O355&gt;=400,8,IF(O355&gt;=300,6,IF(O355&gt;=200,4,IF(O355&gt;=50,2,0)))))</f>
        <v>0</v>
      </c>
      <c r="P743" s="17">
        <f>IF(P355&gt;=5000,10,IF(P355&gt;=3000,8,IF(P355&gt;=2000,6,IF(P355&gt;=1000,4,IF(P355&gt;=500,2,0)))))</f>
        <v>0</v>
      </c>
      <c r="Q743" s="17">
        <f>IF(Q355&gt;=1000,10,IF(Q355&gt;=800,8,IF(Q355&gt;=600,6,IF(Q355&gt;=400,4,IF(Q355&gt;=200,2,0)))))</f>
        <v>0</v>
      </c>
      <c r="R743" s="17">
        <f>IF(R355&gt;=5000,5,IF(R355&gt;=3000,4,IF(R355&gt;=2000,3,IF(R355&gt;=1000,2,IF(R355&gt;=500,1,0)))))</f>
        <v>0</v>
      </c>
      <c r="S743" s="17">
        <f>IF(S355&gt;=4000,5,IF(S355&gt;=2500,4,IF(S355&gt;=1000,3,IF(S355&gt;=500,2,IF(S355&gt;=300,1,0)))))</f>
        <v>0</v>
      </c>
      <c r="T743" s="17">
        <f>IF(T355&gt;=15,15,IF(T355&gt;=12,12,IF(T355&gt;=9,9,IF(T355&gt;=6,6,IF(T355&gt;=1,3,0)))))</f>
        <v>0</v>
      </c>
      <c r="U743" s="17">
        <f>IF(U355&gt;=50,15,IF(U355&gt;=20,10,IF(U355&gt;=1,5,0)))</f>
        <v>0</v>
      </c>
      <c r="V743" s="17">
        <f>IF(V355&gt;=3,15,IF(V355&gt;=2,10,IF(V355&gt;=1,5,0)))</f>
        <v>0</v>
      </c>
      <c r="W743" s="17">
        <f>IF(W355&gt;=25,10,IF(W355&gt;=20,8,IF(W355&gt;=16,6,IF(W355&gt;=11,4,IF(W355&gt;=6,2,IF(W355&gt;=1,1,0))))))</f>
        <v>0</v>
      </c>
      <c r="X743" s="17">
        <f>IF(X355="구성",15,0)</f>
        <v>0</v>
      </c>
      <c r="Y743" s="17">
        <f>IF(Y355&gt;=4,10,IF(Y355=3,8,IF(Y355=2,6,IF(Y355=1,4,0))))</f>
        <v>0</v>
      </c>
      <c r="Z743" s="35">
        <f>Z355</f>
        <v>0</v>
      </c>
      <c r="AA743" s="35">
        <f>AA355</f>
        <v>0</v>
      </c>
      <c r="AB743" s="35">
        <f>AB355</f>
        <v>0</v>
      </c>
      <c r="AC743" s="35">
        <f>AC355</f>
        <v>0</v>
      </c>
      <c r="AD743" s="35">
        <f>AD355</f>
        <v>0</v>
      </c>
      <c r="AE743" s="18">
        <f t="shared" si="13"/>
        <v>0</v>
      </c>
    </row>
    <row r="744" spans="1:31" x14ac:dyDescent="0.3">
      <c r="A744" s="217">
        <f>A356</f>
        <v>351</v>
      </c>
      <c r="B744" s="16">
        <f>B356</f>
        <v>0</v>
      </c>
      <c r="C744" s="198">
        <f>C356</f>
        <v>0</v>
      </c>
      <c r="D744" s="16">
        <f>D356</f>
        <v>0</v>
      </c>
      <c r="E744" s="16">
        <f t="shared" si="12"/>
        <v>0</v>
      </c>
      <c r="F744" s="17">
        <f>IF(F356="후원(일시22건 또는 정기8건)또는 자원봉사(8명)",10,IF(F356="후원(일시13건 또는 정기5건)또는 자원봉사(7명)",8,IF(F356="후원(일시7건 또는 정기3건)또는 자원봉사(4명)",6,IF(F356="후원(일시4건 또는 정기2건)또는 자원봉사(2명)",4,IF(F356="후원(일시1건 또는 정기1건)또는 자원봉사(1명)",2,0)))))</f>
        <v>0</v>
      </c>
      <c r="G744" s="17">
        <f>IF(G356="게시",5,0)</f>
        <v>0</v>
      </c>
      <c r="H744" s="17">
        <f>IF(H356&gt;=6,20,IF(H356=5,15,IF(H356=4,10,IF(H356=3,5,0))))</f>
        <v>0</v>
      </c>
      <c r="I744" s="17">
        <f>IF(I356&gt;=30,20,IF(I356&gt;=22,15,IF(I356&gt;=15,10,IF(I356&gt;=8,5,0))))</f>
        <v>0</v>
      </c>
      <c r="J744" s="17">
        <f>IF(J356&gt;=500,10,IF(J356&gt;=300,8,IF(J356&gt;=200,6,IF(J356&gt;=100,4,IF(J356&gt;=1,2,IF(J356=0,0))))))</f>
        <v>0</v>
      </c>
      <c r="K744" s="17">
        <f>IF(K356&gt;=40,15,IF(K356&gt;=25,12,IF(K356&gt;=15,9,IF(K356&gt;=8,6,0))))</f>
        <v>0</v>
      </c>
      <c r="L744" s="17">
        <f>IF(L356="설치",5,0)</f>
        <v>0</v>
      </c>
      <c r="M744" s="17">
        <f>IF(M356="가능",5,0)</f>
        <v>0</v>
      </c>
      <c r="N744" s="17">
        <f>IF(N356="사용",5,0)</f>
        <v>0</v>
      </c>
      <c r="O744" s="17">
        <f>IF(O356&gt;=550,10,IF(O356&gt;=400,8,IF(O356&gt;=300,6,IF(O356&gt;=200,4,IF(O356&gt;=50,2,0)))))</f>
        <v>0</v>
      </c>
      <c r="P744" s="17">
        <f>IF(P356&gt;=5000,10,IF(P356&gt;=3000,8,IF(P356&gt;=2000,6,IF(P356&gt;=1000,4,IF(P356&gt;=500,2,0)))))</f>
        <v>0</v>
      </c>
      <c r="Q744" s="17">
        <f>IF(Q356&gt;=1000,10,IF(Q356&gt;=800,8,IF(Q356&gt;=600,6,IF(Q356&gt;=400,4,IF(Q356&gt;=200,2,0)))))</f>
        <v>0</v>
      </c>
      <c r="R744" s="17">
        <f>IF(R356&gt;=5000,5,IF(R356&gt;=3000,4,IF(R356&gt;=2000,3,IF(R356&gt;=1000,2,IF(R356&gt;=500,1,0)))))</f>
        <v>0</v>
      </c>
      <c r="S744" s="17">
        <f>IF(S356&gt;=4000,5,IF(S356&gt;=2500,4,IF(S356&gt;=1000,3,IF(S356&gt;=500,2,IF(S356&gt;=300,1,0)))))</f>
        <v>0</v>
      </c>
      <c r="T744" s="17">
        <f>IF(T356&gt;=15,15,IF(T356&gt;=12,12,IF(T356&gt;=9,9,IF(T356&gt;=6,6,IF(T356&gt;=1,3,0)))))</f>
        <v>0</v>
      </c>
      <c r="U744" s="17">
        <f>IF(U356&gt;=50,15,IF(U356&gt;=20,10,IF(U356&gt;=1,5,0)))</f>
        <v>0</v>
      </c>
      <c r="V744" s="17">
        <f>IF(V356&gt;=3,15,IF(V356&gt;=2,10,IF(V356&gt;=1,5,0)))</f>
        <v>0</v>
      </c>
      <c r="W744" s="17">
        <f>IF(W356&gt;=25,10,IF(W356&gt;=20,8,IF(W356&gt;=16,6,IF(W356&gt;=11,4,IF(W356&gt;=6,2,IF(W356&gt;=1,1,0))))))</f>
        <v>0</v>
      </c>
      <c r="X744" s="17">
        <f>IF(X356="구성",15,0)</f>
        <v>0</v>
      </c>
      <c r="Y744" s="17">
        <f>IF(Y356&gt;=4,10,IF(Y356=3,8,IF(Y356=2,6,IF(Y356=1,4,0))))</f>
        <v>0</v>
      </c>
      <c r="Z744" s="35">
        <f>Z356</f>
        <v>0</v>
      </c>
      <c r="AA744" s="35">
        <f>AA356</f>
        <v>0</v>
      </c>
      <c r="AB744" s="35">
        <f>AB356</f>
        <v>0</v>
      </c>
      <c r="AC744" s="35">
        <f>AC356</f>
        <v>0</v>
      </c>
      <c r="AD744" s="35">
        <f>AD356</f>
        <v>0</v>
      </c>
      <c r="AE744" s="18">
        <f t="shared" si="13"/>
        <v>0</v>
      </c>
    </row>
    <row r="745" spans="1:31" x14ac:dyDescent="0.3">
      <c r="A745" s="217">
        <f>A357</f>
        <v>352</v>
      </c>
      <c r="B745" s="16">
        <f>B357</f>
        <v>0</v>
      </c>
      <c r="C745" s="198">
        <f>C357</f>
        <v>0</v>
      </c>
      <c r="D745" s="16">
        <f>D357</f>
        <v>0</v>
      </c>
      <c r="E745" s="16">
        <f t="shared" si="12"/>
        <v>0</v>
      </c>
      <c r="F745" s="17">
        <f>IF(F357="후원(일시22건 또는 정기8건)또는 자원봉사(8명)",10,IF(F357="후원(일시13건 또는 정기5건)또는 자원봉사(7명)",8,IF(F357="후원(일시7건 또는 정기3건)또는 자원봉사(4명)",6,IF(F357="후원(일시4건 또는 정기2건)또는 자원봉사(2명)",4,IF(F357="후원(일시1건 또는 정기1건)또는 자원봉사(1명)",2,0)))))</f>
        <v>0</v>
      </c>
      <c r="G745" s="17">
        <f>IF(G357="게시",5,0)</f>
        <v>0</v>
      </c>
      <c r="H745" s="17">
        <f>IF(H357&gt;=6,20,IF(H357=5,15,IF(H357=4,10,IF(H357=3,5,0))))</f>
        <v>0</v>
      </c>
      <c r="I745" s="17">
        <f>IF(I357&gt;=30,20,IF(I357&gt;=22,15,IF(I357&gt;=15,10,IF(I357&gt;=8,5,0))))</f>
        <v>0</v>
      </c>
      <c r="J745" s="17">
        <f>IF(J357&gt;=500,10,IF(J357&gt;=300,8,IF(J357&gt;=200,6,IF(J357&gt;=100,4,IF(J357&gt;=1,2,IF(J357=0,0))))))</f>
        <v>0</v>
      </c>
      <c r="K745" s="17">
        <f>IF(K357&gt;=40,15,IF(K357&gt;=25,12,IF(K357&gt;=15,9,IF(K357&gt;=8,6,0))))</f>
        <v>0</v>
      </c>
      <c r="L745" s="17">
        <f>IF(L357="설치",5,0)</f>
        <v>0</v>
      </c>
      <c r="M745" s="17">
        <f>IF(M357="가능",5,0)</f>
        <v>0</v>
      </c>
      <c r="N745" s="17">
        <f>IF(N357="사용",5,0)</f>
        <v>0</v>
      </c>
      <c r="O745" s="17">
        <f>IF(O357&gt;=550,10,IF(O357&gt;=400,8,IF(O357&gt;=300,6,IF(O357&gt;=200,4,IF(O357&gt;=50,2,0)))))</f>
        <v>0</v>
      </c>
      <c r="P745" s="17">
        <f>IF(P357&gt;=5000,10,IF(P357&gt;=3000,8,IF(P357&gt;=2000,6,IF(P357&gt;=1000,4,IF(P357&gt;=500,2,0)))))</f>
        <v>0</v>
      </c>
      <c r="Q745" s="17">
        <f>IF(Q357&gt;=1000,10,IF(Q357&gt;=800,8,IF(Q357&gt;=600,6,IF(Q357&gt;=400,4,IF(Q357&gt;=200,2,0)))))</f>
        <v>0</v>
      </c>
      <c r="R745" s="17">
        <f>IF(R357&gt;=5000,5,IF(R357&gt;=3000,4,IF(R357&gt;=2000,3,IF(R357&gt;=1000,2,IF(R357&gt;=500,1,0)))))</f>
        <v>0</v>
      </c>
      <c r="S745" s="17">
        <f>IF(S357&gt;=4000,5,IF(S357&gt;=2500,4,IF(S357&gt;=1000,3,IF(S357&gt;=500,2,IF(S357&gt;=300,1,0)))))</f>
        <v>0</v>
      </c>
      <c r="T745" s="17">
        <f>IF(T357&gt;=15,15,IF(T357&gt;=12,12,IF(T357&gt;=9,9,IF(T357&gt;=6,6,IF(T357&gt;=1,3,0)))))</f>
        <v>0</v>
      </c>
      <c r="U745" s="17">
        <f>IF(U357&gt;=50,15,IF(U357&gt;=20,10,IF(U357&gt;=1,5,0)))</f>
        <v>0</v>
      </c>
      <c r="V745" s="17">
        <f>IF(V357&gt;=3,15,IF(V357&gt;=2,10,IF(V357&gt;=1,5,0)))</f>
        <v>0</v>
      </c>
      <c r="W745" s="17">
        <f>IF(W357&gt;=25,10,IF(W357&gt;=20,8,IF(W357&gt;=16,6,IF(W357&gt;=11,4,IF(W357&gt;=6,2,IF(W357&gt;=1,1,0))))))</f>
        <v>0</v>
      </c>
      <c r="X745" s="17">
        <f>IF(X357="구성",15,0)</f>
        <v>0</v>
      </c>
      <c r="Y745" s="17">
        <f>IF(Y357&gt;=4,10,IF(Y357=3,8,IF(Y357=2,6,IF(Y357=1,4,0))))</f>
        <v>0</v>
      </c>
      <c r="Z745" s="35">
        <f>Z357</f>
        <v>0</v>
      </c>
      <c r="AA745" s="35">
        <f>AA357</f>
        <v>0</v>
      </c>
      <c r="AB745" s="35">
        <f>AB357</f>
        <v>0</v>
      </c>
      <c r="AC745" s="35">
        <f>AC357</f>
        <v>0</v>
      </c>
      <c r="AD745" s="35">
        <f>AD357</f>
        <v>0</v>
      </c>
      <c r="AE745" s="18">
        <f t="shared" si="13"/>
        <v>0</v>
      </c>
    </row>
    <row r="746" spans="1:31" x14ac:dyDescent="0.3">
      <c r="A746" s="217">
        <f>A358</f>
        <v>353</v>
      </c>
      <c r="B746" s="16">
        <f>B358</f>
        <v>0</v>
      </c>
      <c r="C746" s="198">
        <f>C358</f>
        <v>0</v>
      </c>
      <c r="D746" s="16">
        <f>D358</f>
        <v>0</v>
      </c>
      <c r="E746" s="16">
        <f t="shared" si="12"/>
        <v>0</v>
      </c>
      <c r="F746" s="17">
        <f>IF(F358="후원(일시22건 또는 정기8건)또는 자원봉사(8명)",10,IF(F358="후원(일시13건 또는 정기5건)또는 자원봉사(7명)",8,IF(F358="후원(일시7건 또는 정기3건)또는 자원봉사(4명)",6,IF(F358="후원(일시4건 또는 정기2건)또는 자원봉사(2명)",4,IF(F358="후원(일시1건 또는 정기1건)또는 자원봉사(1명)",2,0)))))</f>
        <v>0</v>
      </c>
      <c r="G746" s="17">
        <f>IF(G358="게시",5,0)</f>
        <v>0</v>
      </c>
      <c r="H746" s="17">
        <f>IF(H358&gt;=6,20,IF(H358=5,15,IF(H358=4,10,IF(H358=3,5,0))))</f>
        <v>0</v>
      </c>
      <c r="I746" s="17">
        <f>IF(I358&gt;=30,20,IF(I358&gt;=22,15,IF(I358&gt;=15,10,IF(I358&gt;=8,5,0))))</f>
        <v>0</v>
      </c>
      <c r="J746" s="17">
        <f>IF(J358&gt;=500,10,IF(J358&gt;=300,8,IF(J358&gt;=200,6,IF(J358&gt;=100,4,IF(J358&gt;=1,2,IF(J358=0,0))))))</f>
        <v>0</v>
      </c>
      <c r="K746" s="17">
        <f>IF(K358&gt;=40,15,IF(K358&gt;=25,12,IF(K358&gt;=15,9,IF(K358&gt;=8,6,0))))</f>
        <v>0</v>
      </c>
      <c r="L746" s="17">
        <f>IF(L358="설치",5,0)</f>
        <v>0</v>
      </c>
      <c r="M746" s="17">
        <f>IF(M358="가능",5,0)</f>
        <v>0</v>
      </c>
      <c r="N746" s="17">
        <f>IF(N358="사용",5,0)</f>
        <v>0</v>
      </c>
      <c r="O746" s="17">
        <f>IF(O358&gt;=550,10,IF(O358&gt;=400,8,IF(O358&gt;=300,6,IF(O358&gt;=200,4,IF(O358&gt;=50,2,0)))))</f>
        <v>0</v>
      </c>
      <c r="P746" s="17">
        <f>IF(P358&gt;=5000,10,IF(P358&gt;=3000,8,IF(P358&gt;=2000,6,IF(P358&gt;=1000,4,IF(P358&gt;=500,2,0)))))</f>
        <v>0</v>
      </c>
      <c r="Q746" s="17">
        <f>IF(Q358&gt;=1000,10,IF(Q358&gt;=800,8,IF(Q358&gt;=600,6,IF(Q358&gt;=400,4,IF(Q358&gt;=200,2,0)))))</f>
        <v>0</v>
      </c>
      <c r="R746" s="17">
        <f>IF(R358&gt;=5000,5,IF(R358&gt;=3000,4,IF(R358&gt;=2000,3,IF(R358&gt;=1000,2,IF(R358&gt;=500,1,0)))))</f>
        <v>0</v>
      </c>
      <c r="S746" s="17">
        <f>IF(S358&gt;=4000,5,IF(S358&gt;=2500,4,IF(S358&gt;=1000,3,IF(S358&gt;=500,2,IF(S358&gt;=300,1,0)))))</f>
        <v>0</v>
      </c>
      <c r="T746" s="17">
        <f>IF(T358&gt;=15,15,IF(T358&gt;=12,12,IF(T358&gt;=9,9,IF(T358&gt;=6,6,IF(T358&gt;=1,3,0)))))</f>
        <v>0</v>
      </c>
      <c r="U746" s="17">
        <f>IF(U358&gt;=50,15,IF(U358&gt;=20,10,IF(U358&gt;=1,5,0)))</f>
        <v>0</v>
      </c>
      <c r="V746" s="17">
        <f>IF(V358&gt;=3,15,IF(V358&gt;=2,10,IF(V358&gt;=1,5,0)))</f>
        <v>0</v>
      </c>
      <c r="W746" s="17">
        <f>IF(W358&gt;=25,10,IF(W358&gt;=20,8,IF(W358&gt;=16,6,IF(W358&gt;=11,4,IF(W358&gt;=6,2,IF(W358&gt;=1,1,0))))))</f>
        <v>0</v>
      </c>
      <c r="X746" s="17">
        <f>IF(X358="구성",15,0)</f>
        <v>0</v>
      </c>
      <c r="Y746" s="17">
        <f>IF(Y358&gt;=4,10,IF(Y358=3,8,IF(Y358=2,6,IF(Y358=1,4,0))))</f>
        <v>0</v>
      </c>
      <c r="Z746" s="35">
        <f>Z358</f>
        <v>0</v>
      </c>
      <c r="AA746" s="35">
        <f>AA358</f>
        <v>0</v>
      </c>
      <c r="AB746" s="35">
        <f>AB358</f>
        <v>0</v>
      </c>
      <c r="AC746" s="35">
        <f>AC358</f>
        <v>0</v>
      </c>
      <c r="AD746" s="35">
        <f>AD358</f>
        <v>0</v>
      </c>
      <c r="AE746" s="18">
        <f t="shared" si="13"/>
        <v>0</v>
      </c>
    </row>
    <row r="747" spans="1:31" x14ac:dyDescent="0.3">
      <c r="A747" s="217">
        <f>A359</f>
        <v>354</v>
      </c>
      <c r="B747" s="16">
        <f>B359</f>
        <v>0</v>
      </c>
      <c r="C747" s="198">
        <f>C359</f>
        <v>0</v>
      </c>
      <c r="D747" s="16">
        <f>D359</f>
        <v>0</v>
      </c>
      <c r="E747" s="16">
        <f t="shared" si="12"/>
        <v>0</v>
      </c>
      <c r="F747" s="17">
        <f>IF(F359="후원(일시22건 또는 정기8건)또는 자원봉사(8명)",10,IF(F359="후원(일시13건 또는 정기5건)또는 자원봉사(7명)",8,IF(F359="후원(일시7건 또는 정기3건)또는 자원봉사(4명)",6,IF(F359="후원(일시4건 또는 정기2건)또는 자원봉사(2명)",4,IF(F359="후원(일시1건 또는 정기1건)또는 자원봉사(1명)",2,0)))))</f>
        <v>0</v>
      </c>
      <c r="G747" s="17">
        <f>IF(G359="게시",5,0)</f>
        <v>0</v>
      </c>
      <c r="H747" s="17">
        <f>IF(H359&gt;=6,20,IF(H359=5,15,IF(H359=4,10,IF(H359=3,5,0))))</f>
        <v>0</v>
      </c>
      <c r="I747" s="17">
        <f>IF(I359&gt;=30,20,IF(I359&gt;=22,15,IF(I359&gt;=15,10,IF(I359&gt;=8,5,0))))</f>
        <v>0</v>
      </c>
      <c r="J747" s="17">
        <f>IF(J359&gt;=500,10,IF(J359&gt;=300,8,IF(J359&gt;=200,6,IF(J359&gt;=100,4,IF(J359&gt;=1,2,IF(J359=0,0))))))</f>
        <v>0</v>
      </c>
      <c r="K747" s="17">
        <f>IF(K359&gt;=40,15,IF(K359&gt;=25,12,IF(K359&gt;=15,9,IF(K359&gt;=8,6,0))))</f>
        <v>0</v>
      </c>
      <c r="L747" s="17">
        <f>IF(L359="설치",5,0)</f>
        <v>0</v>
      </c>
      <c r="M747" s="17">
        <f>IF(M359="가능",5,0)</f>
        <v>0</v>
      </c>
      <c r="N747" s="17">
        <f>IF(N359="사용",5,0)</f>
        <v>0</v>
      </c>
      <c r="O747" s="17">
        <f>IF(O359&gt;=550,10,IF(O359&gt;=400,8,IF(O359&gt;=300,6,IF(O359&gt;=200,4,IF(O359&gt;=50,2,0)))))</f>
        <v>0</v>
      </c>
      <c r="P747" s="17">
        <f>IF(P359&gt;=5000,10,IF(P359&gt;=3000,8,IF(P359&gt;=2000,6,IF(P359&gt;=1000,4,IF(P359&gt;=500,2,0)))))</f>
        <v>0</v>
      </c>
      <c r="Q747" s="17">
        <f>IF(Q359&gt;=1000,10,IF(Q359&gt;=800,8,IF(Q359&gt;=600,6,IF(Q359&gt;=400,4,IF(Q359&gt;=200,2,0)))))</f>
        <v>0</v>
      </c>
      <c r="R747" s="17">
        <f>IF(R359&gt;=5000,5,IF(R359&gt;=3000,4,IF(R359&gt;=2000,3,IF(R359&gt;=1000,2,IF(R359&gt;=500,1,0)))))</f>
        <v>0</v>
      </c>
      <c r="S747" s="17">
        <f>IF(S359&gt;=4000,5,IF(S359&gt;=2500,4,IF(S359&gt;=1000,3,IF(S359&gt;=500,2,IF(S359&gt;=300,1,0)))))</f>
        <v>0</v>
      </c>
      <c r="T747" s="17">
        <f>IF(T359&gt;=15,15,IF(T359&gt;=12,12,IF(T359&gt;=9,9,IF(T359&gt;=6,6,IF(T359&gt;=1,3,0)))))</f>
        <v>0</v>
      </c>
      <c r="U747" s="17">
        <f>IF(U359&gt;=50,15,IF(U359&gt;=20,10,IF(U359&gt;=1,5,0)))</f>
        <v>0</v>
      </c>
      <c r="V747" s="17">
        <f>IF(V359&gt;=3,15,IF(V359&gt;=2,10,IF(V359&gt;=1,5,0)))</f>
        <v>0</v>
      </c>
      <c r="W747" s="17">
        <f>IF(W359&gt;=25,10,IF(W359&gt;=20,8,IF(W359&gt;=16,6,IF(W359&gt;=11,4,IF(W359&gt;=6,2,IF(W359&gt;=1,1,0))))))</f>
        <v>0</v>
      </c>
      <c r="X747" s="17">
        <f>IF(X359="구성",15,0)</f>
        <v>0</v>
      </c>
      <c r="Y747" s="17">
        <f>IF(Y359&gt;=4,10,IF(Y359=3,8,IF(Y359=2,6,IF(Y359=1,4,0))))</f>
        <v>0</v>
      </c>
      <c r="Z747" s="35">
        <f>Z359</f>
        <v>0</v>
      </c>
      <c r="AA747" s="35">
        <f>AA359</f>
        <v>0</v>
      </c>
      <c r="AB747" s="35">
        <f>AB359</f>
        <v>0</v>
      </c>
      <c r="AC747" s="35">
        <f>AC359</f>
        <v>0</v>
      </c>
      <c r="AD747" s="35">
        <f>AD359</f>
        <v>0</v>
      </c>
      <c r="AE747" s="18">
        <f t="shared" si="13"/>
        <v>0</v>
      </c>
    </row>
    <row r="748" spans="1:31" x14ac:dyDescent="0.3">
      <c r="A748" s="217">
        <f>A360</f>
        <v>355</v>
      </c>
      <c r="B748" s="16">
        <f>B360</f>
        <v>0</v>
      </c>
      <c r="C748" s="198">
        <f>C360</f>
        <v>0</v>
      </c>
      <c r="D748" s="16">
        <f>D360</f>
        <v>0</v>
      </c>
      <c r="E748" s="16">
        <f t="shared" si="12"/>
        <v>0</v>
      </c>
      <c r="F748" s="17">
        <f>IF(F360="후원(일시22건 또는 정기8건)또는 자원봉사(8명)",10,IF(F360="후원(일시13건 또는 정기5건)또는 자원봉사(7명)",8,IF(F360="후원(일시7건 또는 정기3건)또는 자원봉사(4명)",6,IF(F360="후원(일시4건 또는 정기2건)또는 자원봉사(2명)",4,IF(F360="후원(일시1건 또는 정기1건)또는 자원봉사(1명)",2,0)))))</f>
        <v>0</v>
      </c>
      <c r="G748" s="17">
        <f>IF(G360="게시",5,0)</f>
        <v>0</v>
      </c>
      <c r="H748" s="17">
        <f>IF(H360&gt;=6,20,IF(H360=5,15,IF(H360=4,10,IF(H360=3,5,0))))</f>
        <v>0</v>
      </c>
      <c r="I748" s="17">
        <f>IF(I360&gt;=30,20,IF(I360&gt;=22,15,IF(I360&gt;=15,10,IF(I360&gt;=8,5,0))))</f>
        <v>0</v>
      </c>
      <c r="J748" s="17">
        <f>IF(J360&gt;=500,10,IF(J360&gt;=300,8,IF(J360&gt;=200,6,IF(J360&gt;=100,4,IF(J360&gt;=1,2,IF(J360=0,0))))))</f>
        <v>0</v>
      </c>
      <c r="K748" s="17">
        <f>IF(K360&gt;=40,15,IF(K360&gt;=25,12,IF(K360&gt;=15,9,IF(K360&gt;=8,6,0))))</f>
        <v>0</v>
      </c>
      <c r="L748" s="17">
        <f>IF(L360="설치",5,0)</f>
        <v>0</v>
      </c>
      <c r="M748" s="17">
        <f>IF(M360="가능",5,0)</f>
        <v>0</v>
      </c>
      <c r="N748" s="17">
        <f>IF(N360="사용",5,0)</f>
        <v>0</v>
      </c>
      <c r="O748" s="17">
        <f>IF(O360&gt;=550,10,IF(O360&gt;=400,8,IF(O360&gt;=300,6,IF(O360&gt;=200,4,IF(O360&gt;=50,2,0)))))</f>
        <v>0</v>
      </c>
      <c r="P748" s="17">
        <f>IF(P360&gt;=5000,10,IF(P360&gt;=3000,8,IF(P360&gt;=2000,6,IF(P360&gt;=1000,4,IF(P360&gt;=500,2,0)))))</f>
        <v>0</v>
      </c>
      <c r="Q748" s="17">
        <f>IF(Q360&gt;=1000,10,IF(Q360&gt;=800,8,IF(Q360&gt;=600,6,IF(Q360&gt;=400,4,IF(Q360&gt;=200,2,0)))))</f>
        <v>0</v>
      </c>
      <c r="R748" s="17">
        <f>IF(R360&gt;=5000,5,IF(R360&gt;=3000,4,IF(R360&gt;=2000,3,IF(R360&gt;=1000,2,IF(R360&gt;=500,1,0)))))</f>
        <v>0</v>
      </c>
      <c r="S748" s="17">
        <f>IF(S360&gt;=4000,5,IF(S360&gt;=2500,4,IF(S360&gt;=1000,3,IF(S360&gt;=500,2,IF(S360&gt;=300,1,0)))))</f>
        <v>0</v>
      </c>
      <c r="T748" s="17">
        <f>IF(T360&gt;=15,15,IF(T360&gt;=12,12,IF(T360&gt;=9,9,IF(T360&gt;=6,6,IF(T360&gt;=1,3,0)))))</f>
        <v>0</v>
      </c>
      <c r="U748" s="17">
        <f>IF(U360&gt;=50,15,IF(U360&gt;=20,10,IF(U360&gt;=1,5,0)))</f>
        <v>0</v>
      </c>
      <c r="V748" s="17">
        <f>IF(V360&gt;=3,15,IF(V360&gt;=2,10,IF(V360&gt;=1,5,0)))</f>
        <v>0</v>
      </c>
      <c r="W748" s="17">
        <f>IF(W360&gt;=25,10,IF(W360&gt;=20,8,IF(W360&gt;=16,6,IF(W360&gt;=11,4,IF(W360&gt;=6,2,IF(W360&gt;=1,1,0))))))</f>
        <v>0</v>
      </c>
      <c r="X748" s="17">
        <f>IF(X360="구성",15,0)</f>
        <v>0</v>
      </c>
      <c r="Y748" s="17">
        <f>IF(Y360&gt;=4,10,IF(Y360=3,8,IF(Y360=2,6,IF(Y360=1,4,0))))</f>
        <v>0</v>
      </c>
      <c r="Z748" s="35">
        <f>Z360</f>
        <v>0</v>
      </c>
      <c r="AA748" s="35">
        <f>AA360</f>
        <v>0</v>
      </c>
      <c r="AB748" s="35">
        <f>AB360</f>
        <v>0</v>
      </c>
      <c r="AC748" s="35">
        <f>AC360</f>
        <v>0</v>
      </c>
      <c r="AD748" s="35">
        <f>AD360</f>
        <v>0</v>
      </c>
      <c r="AE748" s="18">
        <f t="shared" si="13"/>
        <v>0</v>
      </c>
    </row>
    <row r="749" spans="1:31" x14ac:dyDescent="0.3">
      <c r="A749" s="217">
        <f>A361</f>
        <v>356</v>
      </c>
      <c r="B749" s="16">
        <f>B361</f>
        <v>0</v>
      </c>
      <c r="C749" s="198">
        <f>C361</f>
        <v>0</v>
      </c>
      <c r="D749" s="16">
        <f>D361</f>
        <v>0</v>
      </c>
      <c r="E749" s="16">
        <f t="shared" si="12"/>
        <v>0</v>
      </c>
      <c r="F749" s="17">
        <f>IF(F361="후원(일시22건 또는 정기8건)또는 자원봉사(8명)",10,IF(F361="후원(일시13건 또는 정기5건)또는 자원봉사(7명)",8,IF(F361="후원(일시7건 또는 정기3건)또는 자원봉사(4명)",6,IF(F361="후원(일시4건 또는 정기2건)또는 자원봉사(2명)",4,IF(F361="후원(일시1건 또는 정기1건)또는 자원봉사(1명)",2,0)))))</f>
        <v>0</v>
      </c>
      <c r="G749" s="17">
        <f>IF(G361="게시",5,0)</f>
        <v>0</v>
      </c>
      <c r="H749" s="17">
        <f>IF(H361&gt;=6,20,IF(H361=5,15,IF(H361=4,10,IF(H361=3,5,0))))</f>
        <v>0</v>
      </c>
      <c r="I749" s="17">
        <f>IF(I361&gt;=30,20,IF(I361&gt;=22,15,IF(I361&gt;=15,10,IF(I361&gt;=8,5,0))))</f>
        <v>0</v>
      </c>
      <c r="J749" s="17">
        <f>IF(J361&gt;=500,10,IF(J361&gt;=300,8,IF(J361&gt;=200,6,IF(J361&gt;=100,4,IF(J361&gt;=1,2,IF(J361=0,0))))))</f>
        <v>0</v>
      </c>
      <c r="K749" s="17">
        <f>IF(K361&gt;=40,15,IF(K361&gt;=25,12,IF(K361&gt;=15,9,IF(K361&gt;=8,6,0))))</f>
        <v>0</v>
      </c>
      <c r="L749" s="17">
        <f>IF(L361="설치",5,0)</f>
        <v>0</v>
      </c>
      <c r="M749" s="17">
        <f>IF(M361="가능",5,0)</f>
        <v>0</v>
      </c>
      <c r="N749" s="17">
        <f>IF(N361="사용",5,0)</f>
        <v>0</v>
      </c>
      <c r="O749" s="17">
        <f>IF(O361&gt;=550,10,IF(O361&gt;=400,8,IF(O361&gt;=300,6,IF(O361&gt;=200,4,IF(O361&gt;=50,2,0)))))</f>
        <v>0</v>
      </c>
      <c r="P749" s="17">
        <f>IF(P361&gt;=5000,10,IF(P361&gt;=3000,8,IF(P361&gt;=2000,6,IF(P361&gt;=1000,4,IF(P361&gt;=500,2,0)))))</f>
        <v>0</v>
      </c>
      <c r="Q749" s="17">
        <f>IF(Q361&gt;=1000,10,IF(Q361&gt;=800,8,IF(Q361&gt;=600,6,IF(Q361&gt;=400,4,IF(Q361&gt;=200,2,0)))))</f>
        <v>0</v>
      </c>
      <c r="R749" s="17">
        <f>IF(R361&gt;=5000,5,IF(R361&gt;=3000,4,IF(R361&gt;=2000,3,IF(R361&gt;=1000,2,IF(R361&gt;=500,1,0)))))</f>
        <v>0</v>
      </c>
      <c r="S749" s="17">
        <f>IF(S361&gt;=4000,5,IF(S361&gt;=2500,4,IF(S361&gt;=1000,3,IF(S361&gt;=500,2,IF(S361&gt;=300,1,0)))))</f>
        <v>0</v>
      </c>
      <c r="T749" s="17">
        <f>IF(T361&gt;=15,15,IF(T361&gt;=12,12,IF(T361&gt;=9,9,IF(T361&gt;=6,6,IF(T361&gt;=1,3,0)))))</f>
        <v>0</v>
      </c>
      <c r="U749" s="17">
        <f>IF(U361&gt;=50,15,IF(U361&gt;=20,10,IF(U361&gt;=1,5,0)))</f>
        <v>0</v>
      </c>
      <c r="V749" s="17">
        <f>IF(V361&gt;=3,15,IF(V361&gt;=2,10,IF(V361&gt;=1,5,0)))</f>
        <v>0</v>
      </c>
      <c r="W749" s="17">
        <f>IF(W361&gt;=25,10,IF(W361&gt;=20,8,IF(W361&gt;=16,6,IF(W361&gt;=11,4,IF(W361&gt;=6,2,IF(W361&gt;=1,1,0))))))</f>
        <v>0</v>
      </c>
      <c r="X749" s="17">
        <f>IF(X361="구성",15,0)</f>
        <v>0</v>
      </c>
      <c r="Y749" s="17">
        <f>IF(Y361&gt;=4,10,IF(Y361=3,8,IF(Y361=2,6,IF(Y361=1,4,0))))</f>
        <v>0</v>
      </c>
      <c r="Z749" s="35">
        <f>Z361</f>
        <v>0</v>
      </c>
      <c r="AA749" s="35">
        <f>AA361</f>
        <v>0</v>
      </c>
      <c r="AB749" s="35">
        <f>AB361</f>
        <v>0</v>
      </c>
      <c r="AC749" s="35">
        <f>AC361</f>
        <v>0</v>
      </c>
      <c r="AD749" s="35">
        <f>AD361</f>
        <v>0</v>
      </c>
      <c r="AE749" s="18">
        <f t="shared" si="13"/>
        <v>0</v>
      </c>
    </row>
    <row r="750" spans="1:31" x14ac:dyDescent="0.3">
      <c r="A750" s="217">
        <f>A362</f>
        <v>357</v>
      </c>
      <c r="B750" s="16">
        <f>B362</f>
        <v>0</v>
      </c>
      <c r="C750" s="198">
        <f>C362</f>
        <v>0</v>
      </c>
      <c r="D750" s="16">
        <f>D362</f>
        <v>0</v>
      </c>
      <c r="E750" s="16">
        <f t="shared" si="12"/>
        <v>0</v>
      </c>
      <c r="F750" s="17">
        <f>IF(F362="후원(일시22건 또는 정기8건)또는 자원봉사(8명)",10,IF(F362="후원(일시13건 또는 정기5건)또는 자원봉사(7명)",8,IF(F362="후원(일시7건 또는 정기3건)또는 자원봉사(4명)",6,IF(F362="후원(일시4건 또는 정기2건)또는 자원봉사(2명)",4,IF(F362="후원(일시1건 또는 정기1건)또는 자원봉사(1명)",2,0)))))</f>
        <v>0</v>
      </c>
      <c r="G750" s="17">
        <f>IF(G362="게시",5,0)</f>
        <v>0</v>
      </c>
      <c r="H750" s="17">
        <f>IF(H362&gt;=6,20,IF(H362=5,15,IF(H362=4,10,IF(H362=3,5,0))))</f>
        <v>0</v>
      </c>
      <c r="I750" s="17">
        <f>IF(I362&gt;=30,20,IF(I362&gt;=22,15,IF(I362&gt;=15,10,IF(I362&gt;=8,5,0))))</f>
        <v>0</v>
      </c>
      <c r="J750" s="17">
        <f>IF(J362&gt;=500,10,IF(J362&gt;=300,8,IF(J362&gt;=200,6,IF(J362&gt;=100,4,IF(J362&gt;=1,2,IF(J362=0,0))))))</f>
        <v>0</v>
      </c>
      <c r="K750" s="17">
        <f>IF(K362&gt;=40,15,IF(K362&gt;=25,12,IF(K362&gt;=15,9,IF(K362&gt;=8,6,0))))</f>
        <v>0</v>
      </c>
      <c r="L750" s="17">
        <f>IF(L362="설치",5,0)</f>
        <v>0</v>
      </c>
      <c r="M750" s="17">
        <f>IF(M362="가능",5,0)</f>
        <v>0</v>
      </c>
      <c r="N750" s="17">
        <f>IF(N362="사용",5,0)</f>
        <v>0</v>
      </c>
      <c r="O750" s="17">
        <f>IF(O362&gt;=550,10,IF(O362&gt;=400,8,IF(O362&gt;=300,6,IF(O362&gt;=200,4,IF(O362&gt;=50,2,0)))))</f>
        <v>0</v>
      </c>
      <c r="P750" s="17">
        <f>IF(P362&gt;=5000,10,IF(P362&gt;=3000,8,IF(P362&gt;=2000,6,IF(P362&gt;=1000,4,IF(P362&gt;=500,2,0)))))</f>
        <v>0</v>
      </c>
      <c r="Q750" s="17">
        <f>IF(Q362&gt;=1000,10,IF(Q362&gt;=800,8,IF(Q362&gt;=600,6,IF(Q362&gt;=400,4,IF(Q362&gt;=200,2,0)))))</f>
        <v>0</v>
      </c>
      <c r="R750" s="17">
        <f>IF(R362&gt;=5000,5,IF(R362&gt;=3000,4,IF(R362&gt;=2000,3,IF(R362&gt;=1000,2,IF(R362&gt;=500,1,0)))))</f>
        <v>0</v>
      </c>
      <c r="S750" s="17">
        <f>IF(S362&gt;=4000,5,IF(S362&gt;=2500,4,IF(S362&gt;=1000,3,IF(S362&gt;=500,2,IF(S362&gt;=300,1,0)))))</f>
        <v>0</v>
      </c>
      <c r="T750" s="17">
        <f>IF(T362&gt;=15,15,IF(T362&gt;=12,12,IF(T362&gt;=9,9,IF(T362&gt;=6,6,IF(T362&gt;=1,3,0)))))</f>
        <v>0</v>
      </c>
      <c r="U750" s="17">
        <f>IF(U362&gt;=50,15,IF(U362&gt;=20,10,IF(U362&gt;=1,5,0)))</f>
        <v>0</v>
      </c>
      <c r="V750" s="17">
        <f>IF(V362&gt;=3,15,IF(V362&gt;=2,10,IF(V362&gt;=1,5,0)))</f>
        <v>0</v>
      </c>
      <c r="W750" s="17">
        <f>IF(W362&gt;=25,10,IF(W362&gt;=20,8,IF(W362&gt;=16,6,IF(W362&gt;=11,4,IF(W362&gt;=6,2,IF(W362&gt;=1,1,0))))))</f>
        <v>0</v>
      </c>
      <c r="X750" s="17">
        <f>IF(X362="구성",15,0)</f>
        <v>0</v>
      </c>
      <c r="Y750" s="17">
        <f>IF(Y362&gt;=4,10,IF(Y362=3,8,IF(Y362=2,6,IF(Y362=1,4,0))))</f>
        <v>0</v>
      </c>
      <c r="Z750" s="35">
        <f>Z362</f>
        <v>0</v>
      </c>
      <c r="AA750" s="35">
        <f>AA362</f>
        <v>0</v>
      </c>
      <c r="AB750" s="35">
        <f>AB362</f>
        <v>0</v>
      </c>
      <c r="AC750" s="35">
        <f>AC362</f>
        <v>0</v>
      </c>
      <c r="AD750" s="35">
        <f>AD362</f>
        <v>0</v>
      </c>
      <c r="AE750" s="18">
        <f t="shared" si="13"/>
        <v>0</v>
      </c>
    </row>
    <row r="751" spans="1:31" x14ac:dyDescent="0.3">
      <c r="A751" s="217">
        <f>A363</f>
        <v>358</v>
      </c>
      <c r="B751" s="16">
        <f>B363</f>
        <v>0</v>
      </c>
      <c r="C751" s="198">
        <f>C363</f>
        <v>0</v>
      </c>
      <c r="D751" s="16">
        <f>D363</f>
        <v>0</v>
      </c>
      <c r="E751" s="16">
        <f t="shared" si="12"/>
        <v>0</v>
      </c>
      <c r="F751" s="17">
        <f>IF(F363="후원(일시22건 또는 정기8건)또는 자원봉사(8명)",10,IF(F363="후원(일시13건 또는 정기5건)또는 자원봉사(7명)",8,IF(F363="후원(일시7건 또는 정기3건)또는 자원봉사(4명)",6,IF(F363="후원(일시4건 또는 정기2건)또는 자원봉사(2명)",4,IF(F363="후원(일시1건 또는 정기1건)또는 자원봉사(1명)",2,0)))))</f>
        <v>0</v>
      </c>
      <c r="G751" s="17">
        <f>IF(G363="게시",5,0)</f>
        <v>0</v>
      </c>
      <c r="H751" s="17">
        <f>IF(H363&gt;=6,20,IF(H363=5,15,IF(H363=4,10,IF(H363=3,5,0))))</f>
        <v>0</v>
      </c>
      <c r="I751" s="17">
        <f>IF(I363&gt;=30,20,IF(I363&gt;=22,15,IF(I363&gt;=15,10,IF(I363&gt;=8,5,0))))</f>
        <v>0</v>
      </c>
      <c r="J751" s="17">
        <f>IF(J363&gt;=500,10,IF(J363&gt;=300,8,IF(J363&gt;=200,6,IF(J363&gt;=100,4,IF(J363&gt;=1,2,IF(J363=0,0))))))</f>
        <v>0</v>
      </c>
      <c r="K751" s="17">
        <f>IF(K363&gt;=40,15,IF(K363&gt;=25,12,IF(K363&gt;=15,9,IF(K363&gt;=8,6,0))))</f>
        <v>0</v>
      </c>
      <c r="L751" s="17">
        <f>IF(L363="설치",5,0)</f>
        <v>0</v>
      </c>
      <c r="M751" s="17">
        <f>IF(M363="가능",5,0)</f>
        <v>0</v>
      </c>
      <c r="N751" s="17">
        <f>IF(N363="사용",5,0)</f>
        <v>0</v>
      </c>
      <c r="O751" s="17">
        <f>IF(O363&gt;=550,10,IF(O363&gt;=400,8,IF(O363&gt;=300,6,IF(O363&gt;=200,4,IF(O363&gt;=50,2,0)))))</f>
        <v>0</v>
      </c>
      <c r="P751" s="17">
        <f>IF(P363&gt;=5000,10,IF(P363&gt;=3000,8,IF(P363&gt;=2000,6,IF(P363&gt;=1000,4,IF(P363&gt;=500,2,0)))))</f>
        <v>0</v>
      </c>
      <c r="Q751" s="17">
        <f>IF(Q363&gt;=1000,10,IF(Q363&gt;=800,8,IF(Q363&gt;=600,6,IF(Q363&gt;=400,4,IF(Q363&gt;=200,2,0)))))</f>
        <v>0</v>
      </c>
      <c r="R751" s="17">
        <f>IF(R363&gt;=5000,5,IF(R363&gt;=3000,4,IF(R363&gt;=2000,3,IF(R363&gt;=1000,2,IF(R363&gt;=500,1,0)))))</f>
        <v>0</v>
      </c>
      <c r="S751" s="17">
        <f>IF(S363&gt;=4000,5,IF(S363&gt;=2500,4,IF(S363&gt;=1000,3,IF(S363&gt;=500,2,IF(S363&gt;=300,1,0)))))</f>
        <v>0</v>
      </c>
      <c r="T751" s="17">
        <f>IF(T363&gt;=15,15,IF(T363&gt;=12,12,IF(T363&gt;=9,9,IF(T363&gt;=6,6,IF(T363&gt;=1,3,0)))))</f>
        <v>0</v>
      </c>
      <c r="U751" s="17">
        <f>IF(U363&gt;=50,15,IF(U363&gt;=20,10,IF(U363&gt;=1,5,0)))</f>
        <v>0</v>
      </c>
      <c r="V751" s="17">
        <f>IF(V363&gt;=3,15,IF(V363&gt;=2,10,IF(V363&gt;=1,5,0)))</f>
        <v>0</v>
      </c>
      <c r="W751" s="17">
        <f>IF(W363&gt;=25,10,IF(W363&gt;=20,8,IF(W363&gt;=16,6,IF(W363&gt;=11,4,IF(W363&gt;=6,2,IF(W363&gt;=1,1,0))))))</f>
        <v>0</v>
      </c>
      <c r="X751" s="17">
        <f>IF(X363="구성",15,0)</f>
        <v>0</v>
      </c>
      <c r="Y751" s="17">
        <f>IF(Y363&gt;=4,10,IF(Y363=3,8,IF(Y363=2,6,IF(Y363=1,4,0))))</f>
        <v>0</v>
      </c>
      <c r="Z751" s="35">
        <f>Z363</f>
        <v>0</v>
      </c>
      <c r="AA751" s="35">
        <f>AA363</f>
        <v>0</v>
      </c>
      <c r="AB751" s="35">
        <f>AB363</f>
        <v>0</v>
      </c>
      <c r="AC751" s="35">
        <f>AC363</f>
        <v>0</v>
      </c>
      <c r="AD751" s="35">
        <f>AD363</f>
        <v>0</v>
      </c>
      <c r="AE751" s="18">
        <f t="shared" si="13"/>
        <v>0</v>
      </c>
    </row>
    <row r="752" spans="1:31" x14ac:dyDescent="0.3">
      <c r="A752" s="217">
        <f>A364</f>
        <v>359</v>
      </c>
      <c r="B752" s="16">
        <f>B364</f>
        <v>0</v>
      </c>
      <c r="C752" s="198">
        <f>C364</f>
        <v>0</v>
      </c>
      <c r="D752" s="16">
        <f>D364</f>
        <v>0</v>
      </c>
      <c r="E752" s="16">
        <f t="shared" si="12"/>
        <v>0</v>
      </c>
      <c r="F752" s="17">
        <f>IF(F364="후원(일시22건 또는 정기8건)또는 자원봉사(8명)",10,IF(F364="후원(일시13건 또는 정기5건)또는 자원봉사(7명)",8,IF(F364="후원(일시7건 또는 정기3건)또는 자원봉사(4명)",6,IF(F364="후원(일시4건 또는 정기2건)또는 자원봉사(2명)",4,IF(F364="후원(일시1건 또는 정기1건)또는 자원봉사(1명)",2,0)))))</f>
        <v>0</v>
      </c>
      <c r="G752" s="17">
        <f>IF(G364="게시",5,0)</f>
        <v>0</v>
      </c>
      <c r="H752" s="17">
        <f>IF(H364&gt;=6,20,IF(H364=5,15,IF(H364=4,10,IF(H364=3,5,0))))</f>
        <v>0</v>
      </c>
      <c r="I752" s="17">
        <f>IF(I364&gt;=30,20,IF(I364&gt;=22,15,IF(I364&gt;=15,10,IF(I364&gt;=8,5,0))))</f>
        <v>0</v>
      </c>
      <c r="J752" s="17">
        <f>IF(J364&gt;=500,10,IF(J364&gt;=300,8,IF(J364&gt;=200,6,IF(J364&gt;=100,4,IF(J364&gt;=1,2,IF(J364=0,0))))))</f>
        <v>0</v>
      </c>
      <c r="K752" s="17">
        <f>IF(K364&gt;=40,15,IF(K364&gt;=25,12,IF(K364&gt;=15,9,IF(K364&gt;=8,6,0))))</f>
        <v>0</v>
      </c>
      <c r="L752" s="17">
        <f>IF(L364="설치",5,0)</f>
        <v>0</v>
      </c>
      <c r="M752" s="17">
        <f>IF(M364="가능",5,0)</f>
        <v>0</v>
      </c>
      <c r="N752" s="17">
        <f>IF(N364="사용",5,0)</f>
        <v>0</v>
      </c>
      <c r="O752" s="17">
        <f>IF(O364&gt;=550,10,IF(O364&gt;=400,8,IF(O364&gt;=300,6,IF(O364&gt;=200,4,IF(O364&gt;=50,2,0)))))</f>
        <v>0</v>
      </c>
      <c r="P752" s="17">
        <f>IF(P364&gt;=5000,10,IF(P364&gt;=3000,8,IF(P364&gt;=2000,6,IF(P364&gt;=1000,4,IF(P364&gt;=500,2,0)))))</f>
        <v>0</v>
      </c>
      <c r="Q752" s="17">
        <f>IF(Q364&gt;=1000,10,IF(Q364&gt;=800,8,IF(Q364&gt;=600,6,IF(Q364&gt;=400,4,IF(Q364&gt;=200,2,0)))))</f>
        <v>0</v>
      </c>
      <c r="R752" s="17">
        <f>IF(R364&gt;=5000,5,IF(R364&gt;=3000,4,IF(R364&gt;=2000,3,IF(R364&gt;=1000,2,IF(R364&gt;=500,1,0)))))</f>
        <v>0</v>
      </c>
      <c r="S752" s="17">
        <f>IF(S364&gt;=4000,5,IF(S364&gt;=2500,4,IF(S364&gt;=1000,3,IF(S364&gt;=500,2,IF(S364&gt;=300,1,0)))))</f>
        <v>0</v>
      </c>
      <c r="T752" s="17">
        <f>IF(T364&gt;=15,15,IF(T364&gt;=12,12,IF(T364&gt;=9,9,IF(T364&gt;=6,6,IF(T364&gt;=1,3,0)))))</f>
        <v>0</v>
      </c>
      <c r="U752" s="17">
        <f>IF(U364&gt;=50,15,IF(U364&gt;=20,10,IF(U364&gt;=1,5,0)))</f>
        <v>0</v>
      </c>
      <c r="V752" s="17">
        <f>IF(V364&gt;=3,15,IF(V364&gt;=2,10,IF(V364&gt;=1,5,0)))</f>
        <v>0</v>
      </c>
      <c r="W752" s="17">
        <f>IF(W364&gt;=25,10,IF(W364&gt;=20,8,IF(W364&gt;=16,6,IF(W364&gt;=11,4,IF(W364&gt;=6,2,IF(W364&gt;=1,1,0))))))</f>
        <v>0</v>
      </c>
      <c r="X752" s="17">
        <f>IF(X364="구성",15,0)</f>
        <v>0</v>
      </c>
      <c r="Y752" s="17">
        <f>IF(Y364&gt;=4,10,IF(Y364=3,8,IF(Y364=2,6,IF(Y364=1,4,0))))</f>
        <v>0</v>
      </c>
      <c r="Z752" s="35">
        <f>Z364</f>
        <v>0</v>
      </c>
      <c r="AA752" s="35">
        <f>AA364</f>
        <v>0</v>
      </c>
      <c r="AB752" s="35">
        <f>AB364</f>
        <v>0</v>
      </c>
      <c r="AC752" s="35">
        <f>AC364</f>
        <v>0</v>
      </c>
      <c r="AD752" s="35">
        <f>AD364</f>
        <v>0</v>
      </c>
      <c r="AE752" s="18">
        <f t="shared" si="13"/>
        <v>0</v>
      </c>
    </row>
    <row r="753" spans="1:31" x14ac:dyDescent="0.3">
      <c r="A753" s="217">
        <f>A365</f>
        <v>360</v>
      </c>
      <c r="B753" s="16">
        <f>B365</f>
        <v>0</v>
      </c>
      <c r="C753" s="198">
        <f>C365</f>
        <v>0</v>
      </c>
      <c r="D753" s="16">
        <f>D365</f>
        <v>0</v>
      </c>
      <c r="E753" s="16">
        <f t="shared" si="12"/>
        <v>0</v>
      </c>
      <c r="F753" s="17">
        <f>IF(F365="후원(일시22건 또는 정기8건)또는 자원봉사(8명)",10,IF(F365="후원(일시13건 또는 정기5건)또는 자원봉사(7명)",8,IF(F365="후원(일시7건 또는 정기3건)또는 자원봉사(4명)",6,IF(F365="후원(일시4건 또는 정기2건)또는 자원봉사(2명)",4,IF(F365="후원(일시1건 또는 정기1건)또는 자원봉사(1명)",2,0)))))</f>
        <v>0</v>
      </c>
      <c r="G753" s="17">
        <f>IF(G365="게시",5,0)</f>
        <v>0</v>
      </c>
      <c r="H753" s="17">
        <f>IF(H365&gt;=6,20,IF(H365=5,15,IF(H365=4,10,IF(H365=3,5,0))))</f>
        <v>0</v>
      </c>
      <c r="I753" s="17">
        <f>IF(I365&gt;=30,20,IF(I365&gt;=22,15,IF(I365&gt;=15,10,IF(I365&gt;=8,5,0))))</f>
        <v>0</v>
      </c>
      <c r="J753" s="17">
        <f>IF(J365&gt;=500,10,IF(J365&gt;=300,8,IF(J365&gt;=200,6,IF(J365&gt;=100,4,IF(J365&gt;=1,2,IF(J365=0,0))))))</f>
        <v>0</v>
      </c>
      <c r="K753" s="17">
        <f>IF(K365&gt;=40,15,IF(K365&gt;=25,12,IF(K365&gt;=15,9,IF(K365&gt;=8,6,0))))</f>
        <v>0</v>
      </c>
      <c r="L753" s="17">
        <f>IF(L365="설치",5,0)</f>
        <v>0</v>
      </c>
      <c r="M753" s="17">
        <f>IF(M365="가능",5,0)</f>
        <v>0</v>
      </c>
      <c r="N753" s="17">
        <f>IF(N365="사용",5,0)</f>
        <v>0</v>
      </c>
      <c r="O753" s="17">
        <f>IF(O365&gt;=550,10,IF(O365&gt;=400,8,IF(O365&gt;=300,6,IF(O365&gt;=200,4,IF(O365&gt;=50,2,0)))))</f>
        <v>0</v>
      </c>
      <c r="P753" s="17">
        <f>IF(P365&gt;=5000,10,IF(P365&gt;=3000,8,IF(P365&gt;=2000,6,IF(P365&gt;=1000,4,IF(P365&gt;=500,2,0)))))</f>
        <v>0</v>
      </c>
      <c r="Q753" s="17">
        <f>IF(Q365&gt;=1000,10,IF(Q365&gt;=800,8,IF(Q365&gt;=600,6,IF(Q365&gt;=400,4,IF(Q365&gt;=200,2,0)))))</f>
        <v>0</v>
      </c>
      <c r="R753" s="17">
        <f>IF(R365&gt;=5000,5,IF(R365&gt;=3000,4,IF(R365&gt;=2000,3,IF(R365&gt;=1000,2,IF(R365&gt;=500,1,0)))))</f>
        <v>0</v>
      </c>
      <c r="S753" s="17">
        <f>IF(S365&gt;=4000,5,IF(S365&gt;=2500,4,IF(S365&gt;=1000,3,IF(S365&gt;=500,2,IF(S365&gt;=300,1,0)))))</f>
        <v>0</v>
      </c>
      <c r="T753" s="17">
        <f>IF(T365&gt;=15,15,IF(T365&gt;=12,12,IF(T365&gt;=9,9,IF(T365&gt;=6,6,IF(T365&gt;=1,3,0)))))</f>
        <v>0</v>
      </c>
      <c r="U753" s="17">
        <f>IF(U365&gt;=50,15,IF(U365&gt;=20,10,IF(U365&gt;=1,5,0)))</f>
        <v>0</v>
      </c>
      <c r="V753" s="17">
        <f>IF(V365&gt;=3,15,IF(V365&gt;=2,10,IF(V365&gt;=1,5,0)))</f>
        <v>0</v>
      </c>
      <c r="W753" s="17">
        <f>IF(W365&gt;=25,10,IF(W365&gt;=20,8,IF(W365&gt;=16,6,IF(W365&gt;=11,4,IF(W365&gt;=6,2,IF(W365&gt;=1,1,0))))))</f>
        <v>0</v>
      </c>
      <c r="X753" s="17">
        <f>IF(X365="구성",15,0)</f>
        <v>0</v>
      </c>
      <c r="Y753" s="17">
        <f>IF(Y365&gt;=4,10,IF(Y365=3,8,IF(Y365=2,6,IF(Y365=1,4,0))))</f>
        <v>0</v>
      </c>
      <c r="Z753" s="35">
        <f>Z365</f>
        <v>0</v>
      </c>
      <c r="AA753" s="35">
        <f>AA365</f>
        <v>0</v>
      </c>
      <c r="AB753" s="35">
        <f>AB365</f>
        <v>0</v>
      </c>
      <c r="AC753" s="35">
        <f>AC365</f>
        <v>0</v>
      </c>
      <c r="AD753" s="35">
        <f>AD365</f>
        <v>0</v>
      </c>
      <c r="AE753" s="18">
        <f t="shared" si="13"/>
        <v>0</v>
      </c>
    </row>
    <row r="754" spans="1:31" x14ac:dyDescent="0.3">
      <c r="A754" s="217">
        <f>A366</f>
        <v>361</v>
      </c>
      <c r="B754" s="16">
        <f>B366</f>
        <v>0</v>
      </c>
      <c r="C754" s="198">
        <f>C366</f>
        <v>0</v>
      </c>
      <c r="D754" s="16">
        <f>D366</f>
        <v>0</v>
      </c>
      <c r="E754" s="16">
        <f t="shared" si="12"/>
        <v>0</v>
      </c>
      <c r="F754" s="17">
        <f>IF(F366="후원(일시22건 또는 정기8건)또는 자원봉사(8명)",10,IF(F366="후원(일시13건 또는 정기5건)또는 자원봉사(7명)",8,IF(F366="후원(일시7건 또는 정기3건)또는 자원봉사(4명)",6,IF(F366="후원(일시4건 또는 정기2건)또는 자원봉사(2명)",4,IF(F366="후원(일시1건 또는 정기1건)또는 자원봉사(1명)",2,0)))))</f>
        <v>0</v>
      </c>
      <c r="G754" s="17">
        <f>IF(G366="게시",5,0)</f>
        <v>0</v>
      </c>
      <c r="H754" s="17">
        <f>IF(H366&gt;=6,20,IF(H366=5,15,IF(H366=4,10,IF(H366=3,5,0))))</f>
        <v>0</v>
      </c>
      <c r="I754" s="17">
        <f>IF(I366&gt;=30,20,IF(I366&gt;=22,15,IF(I366&gt;=15,10,IF(I366&gt;=8,5,0))))</f>
        <v>0</v>
      </c>
      <c r="J754" s="17">
        <f>IF(J366&gt;=500,10,IF(J366&gt;=300,8,IF(J366&gt;=200,6,IF(J366&gt;=100,4,IF(J366&gt;=1,2,IF(J366=0,0))))))</f>
        <v>0</v>
      </c>
      <c r="K754" s="17">
        <f>IF(K366&gt;=40,15,IF(K366&gt;=25,12,IF(K366&gt;=15,9,IF(K366&gt;=8,6,0))))</f>
        <v>0</v>
      </c>
      <c r="L754" s="17">
        <f>IF(L366="설치",5,0)</f>
        <v>0</v>
      </c>
      <c r="M754" s="17">
        <f>IF(M366="가능",5,0)</f>
        <v>0</v>
      </c>
      <c r="N754" s="17">
        <f>IF(N366="사용",5,0)</f>
        <v>0</v>
      </c>
      <c r="O754" s="17">
        <f>IF(O366&gt;=550,10,IF(O366&gt;=400,8,IF(O366&gt;=300,6,IF(O366&gt;=200,4,IF(O366&gt;=50,2,0)))))</f>
        <v>0</v>
      </c>
      <c r="P754" s="17">
        <f>IF(P366&gt;=5000,10,IF(P366&gt;=3000,8,IF(P366&gt;=2000,6,IF(P366&gt;=1000,4,IF(P366&gt;=500,2,0)))))</f>
        <v>0</v>
      </c>
      <c r="Q754" s="17">
        <f>IF(Q366&gt;=1000,10,IF(Q366&gt;=800,8,IF(Q366&gt;=600,6,IF(Q366&gt;=400,4,IF(Q366&gt;=200,2,0)))))</f>
        <v>0</v>
      </c>
      <c r="R754" s="17">
        <f>IF(R366&gt;=5000,5,IF(R366&gt;=3000,4,IF(R366&gt;=2000,3,IF(R366&gt;=1000,2,IF(R366&gt;=500,1,0)))))</f>
        <v>0</v>
      </c>
      <c r="S754" s="17">
        <f>IF(S366&gt;=4000,5,IF(S366&gt;=2500,4,IF(S366&gt;=1000,3,IF(S366&gt;=500,2,IF(S366&gt;=300,1,0)))))</f>
        <v>0</v>
      </c>
      <c r="T754" s="17">
        <f>IF(T366&gt;=15,15,IF(T366&gt;=12,12,IF(T366&gt;=9,9,IF(T366&gt;=6,6,IF(T366&gt;=1,3,0)))))</f>
        <v>0</v>
      </c>
      <c r="U754" s="17">
        <f>IF(U366&gt;=50,15,IF(U366&gt;=20,10,IF(U366&gt;=1,5,0)))</f>
        <v>0</v>
      </c>
      <c r="V754" s="17">
        <f>IF(V366&gt;=3,15,IF(V366&gt;=2,10,IF(V366&gt;=1,5,0)))</f>
        <v>0</v>
      </c>
      <c r="W754" s="17">
        <f>IF(W366&gt;=25,10,IF(W366&gt;=20,8,IF(W366&gt;=16,6,IF(W366&gt;=11,4,IF(W366&gt;=6,2,IF(W366&gt;=1,1,0))))))</f>
        <v>0</v>
      </c>
      <c r="X754" s="17">
        <f>IF(X366="구성",15,0)</f>
        <v>0</v>
      </c>
      <c r="Y754" s="17">
        <f>IF(Y366&gt;=4,10,IF(Y366=3,8,IF(Y366=2,6,IF(Y366=1,4,0))))</f>
        <v>0</v>
      </c>
      <c r="Z754" s="35">
        <f>Z366</f>
        <v>0</v>
      </c>
      <c r="AA754" s="35">
        <f>AA366</f>
        <v>0</v>
      </c>
      <c r="AB754" s="35">
        <f>AB366</f>
        <v>0</v>
      </c>
      <c r="AC754" s="35">
        <f>AC366</f>
        <v>0</v>
      </c>
      <c r="AD754" s="35">
        <f>AD366</f>
        <v>0</v>
      </c>
      <c r="AE754" s="18">
        <f t="shared" si="13"/>
        <v>0</v>
      </c>
    </row>
    <row r="755" spans="1:31" x14ac:dyDescent="0.3">
      <c r="A755" s="217">
        <f>A367</f>
        <v>362</v>
      </c>
      <c r="B755" s="16">
        <f>B367</f>
        <v>0</v>
      </c>
      <c r="C755" s="198">
        <f>C367</f>
        <v>0</v>
      </c>
      <c r="D755" s="16">
        <f>D367</f>
        <v>0</v>
      </c>
      <c r="E755" s="16">
        <f t="shared" si="12"/>
        <v>0</v>
      </c>
      <c r="F755" s="17">
        <f>IF(F367="후원(일시22건 또는 정기8건)또는 자원봉사(8명)",10,IF(F367="후원(일시13건 또는 정기5건)또는 자원봉사(7명)",8,IF(F367="후원(일시7건 또는 정기3건)또는 자원봉사(4명)",6,IF(F367="후원(일시4건 또는 정기2건)또는 자원봉사(2명)",4,IF(F367="후원(일시1건 또는 정기1건)또는 자원봉사(1명)",2,0)))))</f>
        <v>0</v>
      </c>
      <c r="G755" s="17">
        <f>IF(G367="게시",5,0)</f>
        <v>0</v>
      </c>
      <c r="H755" s="17">
        <f>IF(H367&gt;=6,20,IF(H367=5,15,IF(H367=4,10,IF(H367=3,5,0))))</f>
        <v>0</v>
      </c>
      <c r="I755" s="17">
        <f>IF(I367&gt;=30,20,IF(I367&gt;=22,15,IF(I367&gt;=15,10,IF(I367&gt;=8,5,0))))</f>
        <v>0</v>
      </c>
      <c r="J755" s="17">
        <f>IF(J367&gt;=500,10,IF(J367&gt;=300,8,IF(J367&gt;=200,6,IF(J367&gt;=100,4,IF(J367&gt;=1,2,IF(J367=0,0))))))</f>
        <v>0</v>
      </c>
      <c r="K755" s="17">
        <f>IF(K367&gt;=40,15,IF(K367&gt;=25,12,IF(K367&gt;=15,9,IF(K367&gt;=8,6,0))))</f>
        <v>0</v>
      </c>
      <c r="L755" s="17">
        <f>IF(L367="설치",5,0)</f>
        <v>0</v>
      </c>
      <c r="M755" s="17">
        <f>IF(M367="가능",5,0)</f>
        <v>0</v>
      </c>
      <c r="N755" s="17">
        <f>IF(N367="사용",5,0)</f>
        <v>0</v>
      </c>
      <c r="O755" s="17">
        <f>IF(O367&gt;=550,10,IF(O367&gt;=400,8,IF(O367&gt;=300,6,IF(O367&gt;=200,4,IF(O367&gt;=50,2,0)))))</f>
        <v>0</v>
      </c>
      <c r="P755" s="17">
        <f>IF(P367&gt;=5000,10,IF(P367&gt;=3000,8,IF(P367&gt;=2000,6,IF(P367&gt;=1000,4,IF(P367&gt;=500,2,0)))))</f>
        <v>0</v>
      </c>
      <c r="Q755" s="17">
        <f>IF(Q367&gt;=1000,10,IF(Q367&gt;=800,8,IF(Q367&gt;=600,6,IF(Q367&gt;=400,4,IF(Q367&gt;=200,2,0)))))</f>
        <v>0</v>
      </c>
      <c r="R755" s="17">
        <f>IF(R367&gt;=5000,5,IF(R367&gt;=3000,4,IF(R367&gt;=2000,3,IF(R367&gt;=1000,2,IF(R367&gt;=500,1,0)))))</f>
        <v>0</v>
      </c>
      <c r="S755" s="17">
        <f>IF(S367&gt;=4000,5,IF(S367&gt;=2500,4,IF(S367&gt;=1000,3,IF(S367&gt;=500,2,IF(S367&gt;=300,1,0)))))</f>
        <v>0</v>
      </c>
      <c r="T755" s="17">
        <f>IF(T367&gt;=15,15,IF(T367&gt;=12,12,IF(T367&gt;=9,9,IF(T367&gt;=6,6,IF(T367&gt;=1,3,0)))))</f>
        <v>0</v>
      </c>
      <c r="U755" s="17">
        <f>IF(U367&gt;=50,15,IF(U367&gt;=20,10,IF(U367&gt;=1,5,0)))</f>
        <v>0</v>
      </c>
      <c r="V755" s="17">
        <f>IF(V367&gt;=3,15,IF(V367&gt;=2,10,IF(V367&gt;=1,5,0)))</f>
        <v>0</v>
      </c>
      <c r="W755" s="17">
        <f>IF(W367&gt;=25,10,IF(W367&gt;=20,8,IF(W367&gt;=16,6,IF(W367&gt;=11,4,IF(W367&gt;=6,2,IF(W367&gt;=1,1,0))))))</f>
        <v>0</v>
      </c>
      <c r="X755" s="17">
        <f>IF(X367="구성",15,0)</f>
        <v>0</v>
      </c>
      <c r="Y755" s="17">
        <f>IF(Y367&gt;=4,10,IF(Y367=3,8,IF(Y367=2,6,IF(Y367=1,4,0))))</f>
        <v>0</v>
      </c>
      <c r="Z755" s="35">
        <f>Z367</f>
        <v>0</v>
      </c>
      <c r="AA755" s="35">
        <f>AA367</f>
        <v>0</v>
      </c>
      <c r="AB755" s="35">
        <f>AB367</f>
        <v>0</v>
      </c>
      <c r="AC755" s="35">
        <f>AC367</f>
        <v>0</v>
      </c>
      <c r="AD755" s="35">
        <f>AD367</f>
        <v>0</v>
      </c>
      <c r="AE755" s="18">
        <f t="shared" si="13"/>
        <v>0</v>
      </c>
    </row>
    <row r="756" spans="1:31" x14ac:dyDescent="0.3">
      <c r="A756" s="217">
        <f>A368</f>
        <v>363</v>
      </c>
      <c r="B756" s="16">
        <f>B368</f>
        <v>0</v>
      </c>
      <c r="C756" s="198">
        <f>C368</f>
        <v>0</v>
      </c>
      <c r="D756" s="16">
        <f>D368</f>
        <v>0</v>
      </c>
      <c r="E756" s="16">
        <f t="shared" si="12"/>
        <v>0</v>
      </c>
      <c r="F756" s="17">
        <f>IF(F368="후원(일시22건 또는 정기8건)또는 자원봉사(8명)",10,IF(F368="후원(일시13건 또는 정기5건)또는 자원봉사(7명)",8,IF(F368="후원(일시7건 또는 정기3건)또는 자원봉사(4명)",6,IF(F368="후원(일시4건 또는 정기2건)또는 자원봉사(2명)",4,IF(F368="후원(일시1건 또는 정기1건)또는 자원봉사(1명)",2,0)))))</f>
        <v>0</v>
      </c>
      <c r="G756" s="17">
        <f>IF(G368="게시",5,0)</f>
        <v>0</v>
      </c>
      <c r="H756" s="17">
        <f>IF(H368&gt;=6,20,IF(H368=5,15,IF(H368=4,10,IF(H368=3,5,0))))</f>
        <v>0</v>
      </c>
      <c r="I756" s="17">
        <f>IF(I368&gt;=30,20,IF(I368&gt;=22,15,IF(I368&gt;=15,10,IF(I368&gt;=8,5,0))))</f>
        <v>0</v>
      </c>
      <c r="J756" s="17">
        <f>IF(J368&gt;=500,10,IF(J368&gt;=300,8,IF(J368&gt;=200,6,IF(J368&gt;=100,4,IF(J368&gt;=1,2,IF(J368=0,0))))))</f>
        <v>0</v>
      </c>
      <c r="K756" s="17">
        <f>IF(K368&gt;=40,15,IF(K368&gt;=25,12,IF(K368&gt;=15,9,IF(K368&gt;=8,6,0))))</f>
        <v>0</v>
      </c>
      <c r="L756" s="17">
        <f>IF(L368="설치",5,0)</f>
        <v>0</v>
      </c>
      <c r="M756" s="17">
        <f>IF(M368="가능",5,0)</f>
        <v>0</v>
      </c>
      <c r="N756" s="17">
        <f>IF(N368="사용",5,0)</f>
        <v>0</v>
      </c>
      <c r="O756" s="17">
        <f>IF(O368&gt;=550,10,IF(O368&gt;=400,8,IF(O368&gt;=300,6,IF(O368&gt;=200,4,IF(O368&gt;=50,2,0)))))</f>
        <v>0</v>
      </c>
      <c r="P756" s="17">
        <f>IF(P368&gt;=5000,10,IF(P368&gt;=3000,8,IF(P368&gt;=2000,6,IF(P368&gt;=1000,4,IF(P368&gt;=500,2,0)))))</f>
        <v>0</v>
      </c>
      <c r="Q756" s="17">
        <f>IF(Q368&gt;=1000,10,IF(Q368&gt;=800,8,IF(Q368&gt;=600,6,IF(Q368&gt;=400,4,IF(Q368&gt;=200,2,0)))))</f>
        <v>0</v>
      </c>
      <c r="R756" s="17">
        <f>IF(R368&gt;=5000,5,IF(R368&gt;=3000,4,IF(R368&gt;=2000,3,IF(R368&gt;=1000,2,IF(R368&gt;=500,1,0)))))</f>
        <v>0</v>
      </c>
      <c r="S756" s="17">
        <f>IF(S368&gt;=4000,5,IF(S368&gt;=2500,4,IF(S368&gt;=1000,3,IF(S368&gt;=500,2,IF(S368&gt;=300,1,0)))))</f>
        <v>0</v>
      </c>
      <c r="T756" s="17">
        <f>IF(T368&gt;=15,15,IF(T368&gt;=12,12,IF(T368&gt;=9,9,IF(T368&gt;=6,6,IF(T368&gt;=1,3,0)))))</f>
        <v>0</v>
      </c>
      <c r="U756" s="17">
        <f>IF(U368&gt;=50,15,IF(U368&gt;=20,10,IF(U368&gt;=1,5,0)))</f>
        <v>0</v>
      </c>
      <c r="V756" s="17">
        <f>IF(V368&gt;=3,15,IF(V368&gt;=2,10,IF(V368&gt;=1,5,0)))</f>
        <v>0</v>
      </c>
      <c r="W756" s="17">
        <f>IF(W368&gt;=25,10,IF(W368&gt;=20,8,IF(W368&gt;=16,6,IF(W368&gt;=11,4,IF(W368&gt;=6,2,IF(W368&gt;=1,1,0))))))</f>
        <v>0</v>
      </c>
      <c r="X756" s="17">
        <f>IF(X368="구성",15,0)</f>
        <v>0</v>
      </c>
      <c r="Y756" s="17">
        <f>IF(Y368&gt;=4,10,IF(Y368=3,8,IF(Y368=2,6,IF(Y368=1,4,0))))</f>
        <v>0</v>
      </c>
      <c r="Z756" s="35">
        <f>Z368</f>
        <v>0</v>
      </c>
      <c r="AA756" s="35">
        <f>AA368</f>
        <v>0</v>
      </c>
      <c r="AB756" s="35">
        <f>AB368</f>
        <v>0</v>
      </c>
      <c r="AC756" s="35">
        <f>AC368</f>
        <v>0</v>
      </c>
      <c r="AD756" s="35">
        <f>AD368</f>
        <v>0</v>
      </c>
      <c r="AE756" s="18">
        <f t="shared" si="13"/>
        <v>0</v>
      </c>
    </row>
    <row r="757" spans="1:31" x14ac:dyDescent="0.3">
      <c r="A757" s="217">
        <f>A369</f>
        <v>364</v>
      </c>
      <c r="B757" s="16">
        <f>B369</f>
        <v>0</v>
      </c>
      <c r="C757" s="198">
        <f>C369</f>
        <v>0</v>
      </c>
      <c r="D757" s="16">
        <f>D369</f>
        <v>0</v>
      </c>
      <c r="E757" s="16">
        <f t="shared" si="12"/>
        <v>0</v>
      </c>
      <c r="F757" s="17">
        <f>IF(F369="후원(일시22건 또는 정기8건)또는 자원봉사(8명)",10,IF(F369="후원(일시13건 또는 정기5건)또는 자원봉사(7명)",8,IF(F369="후원(일시7건 또는 정기3건)또는 자원봉사(4명)",6,IF(F369="후원(일시4건 또는 정기2건)또는 자원봉사(2명)",4,IF(F369="후원(일시1건 또는 정기1건)또는 자원봉사(1명)",2,0)))))</f>
        <v>0</v>
      </c>
      <c r="G757" s="17">
        <f>IF(G369="게시",5,0)</f>
        <v>0</v>
      </c>
      <c r="H757" s="17">
        <f>IF(H369&gt;=6,20,IF(H369=5,15,IF(H369=4,10,IF(H369=3,5,0))))</f>
        <v>0</v>
      </c>
      <c r="I757" s="17">
        <f>IF(I369&gt;=30,20,IF(I369&gt;=22,15,IF(I369&gt;=15,10,IF(I369&gt;=8,5,0))))</f>
        <v>0</v>
      </c>
      <c r="J757" s="17">
        <f>IF(J369&gt;=500,10,IF(J369&gt;=300,8,IF(J369&gt;=200,6,IF(J369&gt;=100,4,IF(J369&gt;=1,2,IF(J369=0,0))))))</f>
        <v>0</v>
      </c>
      <c r="K757" s="17">
        <f>IF(K369&gt;=40,15,IF(K369&gt;=25,12,IF(K369&gt;=15,9,IF(K369&gt;=8,6,0))))</f>
        <v>0</v>
      </c>
      <c r="L757" s="17">
        <f>IF(L369="설치",5,0)</f>
        <v>0</v>
      </c>
      <c r="M757" s="17">
        <f>IF(M369="가능",5,0)</f>
        <v>0</v>
      </c>
      <c r="N757" s="17">
        <f>IF(N369="사용",5,0)</f>
        <v>0</v>
      </c>
      <c r="O757" s="17">
        <f>IF(O369&gt;=550,10,IF(O369&gt;=400,8,IF(O369&gt;=300,6,IF(O369&gt;=200,4,IF(O369&gt;=50,2,0)))))</f>
        <v>0</v>
      </c>
      <c r="P757" s="17">
        <f>IF(P369&gt;=5000,10,IF(P369&gt;=3000,8,IF(P369&gt;=2000,6,IF(P369&gt;=1000,4,IF(P369&gt;=500,2,0)))))</f>
        <v>0</v>
      </c>
      <c r="Q757" s="17">
        <f>IF(Q369&gt;=1000,10,IF(Q369&gt;=800,8,IF(Q369&gt;=600,6,IF(Q369&gt;=400,4,IF(Q369&gt;=200,2,0)))))</f>
        <v>0</v>
      </c>
      <c r="R757" s="17">
        <f>IF(R369&gt;=5000,5,IF(R369&gt;=3000,4,IF(R369&gt;=2000,3,IF(R369&gt;=1000,2,IF(R369&gt;=500,1,0)))))</f>
        <v>0</v>
      </c>
      <c r="S757" s="17">
        <f>IF(S369&gt;=4000,5,IF(S369&gt;=2500,4,IF(S369&gt;=1000,3,IF(S369&gt;=500,2,IF(S369&gt;=300,1,0)))))</f>
        <v>0</v>
      </c>
      <c r="T757" s="17">
        <f>IF(T369&gt;=15,15,IF(T369&gt;=12,12,IF(T369&gt;=9,9,IF(T369&gt;=6,6,IF(T369&gt;=1,3,0)))))</f>
        <v>0</v>
      </c>
      <c r="U757" s="17">
        <f>IF(U369&gt;=50,15,IF(U369&gt;=20,10,IF(U369&gt;=1,5,0)))</f>
        <v>0</v>
      </c>
      <c r="V757" s="17">
        <f>IF(V369&gt;=3,15,IF(V369&gt;=2,10,IF(V369&gt;=1,5,0)))</f>
        <v>0</v>
      </c>
      <c r="W757" s="17">
        <f>IF(W369&gt;=25,10,IF(W369&gt;=20,8,IF(W369&gt;=16,6,IF(W369&gt;=11,4,IF(W369&gt;=6,2,IF(W369&gt;=1,1,0))))))</f>
        <v>0</v>
      </c>
      <c r="X757" s="17">
        <f>IF(X369="구성",15,0)</f>
        <v>0</v>
      </c>
      <c r="Y757" s="17">
        <f>IF(Y369&gt;=4,10,IF(Y369=3,8,IF(Y369=2,6,IF(Y369=1,4,0))))</f>
        <v>0</v>
      </c>
      <c r="Z757" s="35">
        <f>Z369</f>
        <v>0</v>
      </c>
      <c r="AA757" s="35">
        <f>AA369</f>
        <v>0</v>
      </c>
      <c r="AB757" s="35">
        <f>AB369</f>
        <v>0</v>
      </c>
      <c r="AC757" s="35">
        <f>AC369</f>
        <v>0</v>
      </c>
      <c r="AD757" s="35">
        <f>AD369</f>
        <v>0</v>
      </c>
      <c r="AE757" s="18">
        <f t="shared" si="13"/>
        <v>0</v>
      </c>
    </row>
    <row r="758" spans="1:31" x14ac:dyDescent="0.3">
      <c r="A758" s="217">
        <f>A370</f>
        <v>365</v>
      </c>
      <c r="B758" s="16">
        <f>B370</f>
        <v>0</v>
      </c>
      <c r="C758" s="198">
        <f>C370</f>
        <v>0</v>
      </c>
      <c r="D758" s="16">
        <f>D370</f>
        <v>0</v>
      </c>
      <c r="E758" s="16">
        <f t="shared" si="12"/>
        <v>0</v>
      </c>
      <c r="F758" s="17">
        <f>IF(F370="후원(일시22건 또는 정기8건)또는 자원봉사(8명)",10,IF(F370="후원(일시13건 또는 정기5건)또는 자원봉사(7명)",8,IF(F370="후원(일시7건 또는 정기3건)또는 자원봉사(4명)",6,IF(F370="후원(일시4건 또는 정기2건)또는 자원봉사(2명)",4,IF(F370="후원(일시1건 또는 정기1건)또는 자원봉사(1명)",2,0)))))</f>
        <v>0</v>
      </c>
      <c r="G758" s="17">
        <f>IF(G370="게시",5,0)</f>
        <v>0</v>
      </c>
      <c r="H758" s="17">
        <f>IF(H370&gt;=6,20,IF(H370=5,15,IF(H370=4,10,IF(H370=3,5,0))))</f>
        <v>0</v>
      </c>
      <c r="I758" s="17">
        <f>IF(I370&gt;=30,20,IF(I370&gt;=22,15,IF(I370&gt;=15,10,IF(I370&gt;=8,5,0))))</f>
        <v>0</v>
      </c>
      <c r="J758" s="17">
        <f>IF(J370&gt;=500,10,IF(J370&gt;=300,8,IF(J370&gt;=200,6,IF(J370&gt;=100,4,IF(J370&gt;=1,2,IF(J370=0,0))))))</f>
        <v>0</v>
      </c>
      <c r="K758" s="17">
        <f>IF(K370&gt;=40,15,IF(K370&gt;=25,12,IF(K370&gt;=15,9,IF(K370&gt;=8,6,0))))</f>
        <v>0</v>
      </c>
      <c r="L758" s="17">
        <f>IF(L370="설치",5,0)</f>
        <v>0</v>
      </c>
      <c r="M758" s="17">
        <f>IF(M370="가능",5,0)</f>
        <v>0</v>
      </c>
      <c r="N758" s="17">
        <f>IF(N370="사용",5,0)</f>
        <v>0</v>
      </c>
      <c r="O758" s="17">
        <f>IF(O370&gt;=550,10,IF(O370&gt;=400,8,IF(O370&gt;=300,6,IF(O370&gt;=200,4,IF(O370&gt;=50,2,0)))))</f>
        <v>0</v>
      </c>
      <c r="P758" s="17">
        <f>IF(P370&gt;=5000,10,IF(P370&gt;=3000,8,IF(P370&gt;=2000,6,IF(P370&gt;=1000,4,IF(P370&gt;=500,2,0)))))</f>
        <v>0</v>
      </c>
      <c r="Q758" s="17">
        <f>IF(Q370&gt;=1000,10,IF(Q370&gt;=800,8,IF(Q370&gt;=600,6,IF(Q370&gt;=400,4,IF(Q370&gt;=200,2,0)))))</f>
        <v>0</v>
      </c>
      <c r="R758" s="17">
        <f>IF(R370&gt;=5000,5,IF(R370&gt;=3000,4,IF(R370&gt;=2000,3,IF(R370&gt;=1000,2,IF(R370&gt;=500,1,0)))))</f>
        <v>0</v>
      </c>
      <c r="S758" s="17">
        <f>IF(S370&gt;=4000,5,IF(S370&gt;=2500,4,IF(S370&gt;=1000,3,IF(S370&gt;=500,2,IF(S370&gt;=300,1,0)))))</f>
        <v>0</v>
      </c>
      <c r="T758" s="17">
        <f>IF(T370&gt;=15,15,IF(T370&gt;=12,12,IF(T370&gt;=9,9,IF(T370&gt;=6,6,IF(T370&gt;=1,3,0)))))</f>
        <v>0</v>
      </c>
      <c r="U758" s="17">
        <f>IF(U370&gt;=50,15,IF(U370&gt;=20,10,IF(U370&gt;=1,5,0)))</f>
        <v>0</v>
      </c>
      <c r="V758" s="17">
        <f>IF(V370&gt;=3,15,IF(V370&gt;=2,10,IF(V370&gt;=1,5,0)))</f>
        <v>0</v>
      </c>
      <c r="W758" s="17">
        <f>IF(W370&gt;=25,10,IF(W370&gt;=20,8,IF(W370&gt;=16,6,IF(W370&gt;=11,4,IF(W370&gt;=6,2,IF(W370&gt;=1,1,0))))))</f>
        <v>0</v>
      </c>
      <c r="X758" s="17">
        <f>IF(X370="구성",15,0)</f>
        <v>0</v>
      </c>
      <c r="Y758" s="17">
        <f>IF(Y370&gt;=4,10,IF(Y370=3,8,IF(Y370=2,6,IF(Y370=1,4,0))))</f>
        <v>0</v>
      </c>
      <c r="Z758" s="35">
        <f>Z370</f>
        <v>0</v>
      </c>
      <c r="AA758" s="35">
        <f>AA370</f>
        <v>0</v>
      </c>
      <c r="AB758" s="35">
        <f>AB370</f>
        <v>0</v>
      </c>
      <c r="AC758" s="35">
        <f>AC370</f>
        <v>0</v>
      </c>
      <c r="AD758" s="35">
        <f>AD370</f>
        <v>0</v>
      </c>
      <c r="AE758" s="18">
        <f t="shared" si="13"/>
        <v>0</v>
      </c>
    </row>
    <row r="759" spans="1:31" x14ac:dyDescent="0.3">
      <c r="A759" s="217">
        <f>A371</f>
        <v>366</v>
      </c>
      <c r="B759" s="16">
        <f>B371</f>
        <v>0</v>
      </c>
      <c r="C759" s="198">
        <f>C371</f>
        <v>0</v>
      </c>
      <c r="D759" s="16">
        <f>D371</f>
        <v>0</v>
      </c>
      <c r="E759" s="16">
        <f t="shared" si="12"/>
        <v>0</v>
      </c>
      <c r="F759" s="17">
        <f>IF(F371="후원(일시22건 또는 정기8건)또는 자원봉사(8명)",10,IF(F371="후원(일시13건 또는 정기5건)또는 자원봉사(7명)",8,IF(F371="후원(일시7건 또는 정기3건)또는 자원봉사(4명)",6,IF(F371="후원(일시4건 또는 정기2건)또는 자원봉사(2명)",4,IF(F371="후원(일시1건 또는 정기1건)또는 자원봉사(1명)",2,0)))))</f>
        <v>0</v>
      </c>
      <c r="G759" s="17">
        <f>IF(G371="게시",5,0)</f>
        <v>0</v>
      </c>
      <c r="H759" s="17">
        <f>IF(H371&gt;=6,20,IF(H371=5,15,IF(H371=4,10,IF(H371=3,5,0))))</f>
        <v>0</v>
      </c>
      <c r="I759" s="17">
        <f>IF(I371&gt;=30,20,IF(I371&gt;=22,15,IF(I371&gt;=15,10,IF(I371&gt;=8,5,0))))</f>
        <v>0</v>
      </c>
      <c r="J759" s="17">
        <f>IF(J371&gt;=500,10,IF(J371&gt;=300,8,IF(J371&gt;=200,6,IF(J371&gt;=100,4,IF(J371&gt;=1,2,IF(J371=0,0))))))</f>
        <v>0</v>
      </c>
      <c r="K759" s="17">
        <f>IF(K371&gt;=40,15,IF(K371&gt;=25,12,IF(K371&gt;=15,9,IF(K371&gt;=8,6,0))))</f>
        <v>0</v>
      </c>
      <c r="L759" s="17">
        <f>IF(L371="설치",5,0)</f>
        <v>0</v>
      </c>
      <c r="M759" s="17">
        <f>IF(M371="가능",5,0)</f>
        <v>0</v>
      </c>
      <c r="N759" s="17">
        <f>IF(N371="사용",5,0)</f>
        <v>0</v>
      </c>
      <c r="O759" s="17">
        <f>IF(O371&gt;=550,10,IF(O371&gt;=400,8,IF(O371&gt;=300,6,IF(O371&gt;=200,4,IF(O371&gt;=50,2,0)))))</f>
        <v>0</v>
      </c>
      <c r="P759" s="17">
        <f>IF(P371&gt;=5000,10,IF(P371&gt;=3000,8,IF(P371&gt;=2000,6,IF(P371&gt;=1000,4,IF(P371&gt;=500,2,0)))))</f>
        <v>0</v>
      </c>
      <c r="Q759" s="17">
        <f>IF(Q371&gt;=1000,10,IF(Q371&gt;=800,8,IF(Q371&gt;=600,6,IF(Q371&gt;=400,4,IF(Q371&gt;=200,2,0)))))</f>
        <v>0</v>
      </c>
      <c r="R759" s="17">
        <f>IF(R371&gt;=5000,5,IF(R371&gt;=3000,4,IF(R371&gt;=2000,3,IF(R371&gt;=1000,2,IF(R371&gt;=500,1,0)))))</f>
        <v>0</v>
      </c>
      <c r="S759" s="17">
        <f>IF(S371&gt;=4000,5,IF(S371&gt;=2500,4,IF(S371&gt;=1000,3,IF(S371&gt;=500,2,IF(S371&gt;=300,1,0)))))</f>
        <v>0</v>
      </c>
      <c r="T759" s="17">
        <f>IF(T371&gt;=15,15,IF(T371&gt;=12,12,IF(T371&gt;=9,9,IF(T371&gt;=6,6,IF(T371&gt;=1,3,0)))))</f>
        <v>0</v>
      </c>
      <c r="U759" s="17">
        <f>IF(U371&gt;=50,15,IF(U371&gt;=20,10,IF(U371&gt;=1,5,0)))</f>
        <v>0</v>
      </c>
      <c r="V759" s="17">
        <f>IF(V371&gt;=3,15,IF(V371&gt;=2,10,IF(V371&gt;=1,5,0)))</f>
        <v>0</v>
      </c>
      <c r="W759" s="17">
        <f>IF(W371&gt;=25,10,IF(W371&gt;=20,8,IF(W371&gt;=16,6,IF(W371&gt;=11,4,IF(W371&gt;=6,2,IF(W371&gt;=1,1,0))))))</f>
        <v>0</v>
      </c>
      <c r="X759" s="17">
        <f>IF(X371="구성",15,0)</f>
        <v>0</v>
      </c>
      <c r="Y759" s="17">
        <f>IF(Y371&gt;=4,10,IF(Y371=3,8,IF(Y371=2,6,IF(Y371=1,4,0))))</f>
        <v>0</v>
      </c>
      <c r="Z759" s="35">
        <f>Z371</f>
        <v>0</v>
      </c>
      <c r="AA759" s="35">
        <f>AA371</f>
        <v>0</v>
      </c>
      <c r="AB759" s="35">
        <f>AB371</f>
        <v>0</v>
      </c>
      <c r="AC759" s="35">
        <f>AC371</f>
        <v>0</v>
      </c>
      <c r="AD759" s="35">
        <f>AD371</f>
        <v>0</v>
      </c>
      <c r="AE759" s="18">
        <f t="shared" si="13"/>
        <v>0</v>
      </c>
    </row>
    <row r="760" spans="1:31" x14ac:dyDescent="0.3">
      <c r="A760" s="217">
        <f>A372</f>
        <v>367</v>
      </c>
      <c r="B760" s="16">
        <f>B372</f>
        <v>0</v>
      </c>
      <c r="C760" s="198">
        <f>C372</f>
        <v>0</v>
      </c>
      <c r="D760" s="16">
        <f>D372</f>
        <v>0</v>
      </c>
      <c r="E760" s="16">
        <f t="shared" si="12"/>
        <v>0</v>
      </c>
      <c r="F760" s="17">
        <f>IF(F372="후원(일시22건 또는 정기8건)또는 자원봉사(8명)",10,IF(F372="후원(일시13건 또는 정기5건)또는 자원봉사(7명)",8,IF(F372="후원(일시7건 또는 정기3건)또는 자원봉사(4명)",6,IF(F372="후원(일시4건 또는 정기2건)또는 자원봉사(2명)",4,IF(F372="후원(일시1건 또는 정기1건)또는 자원봉사(1명)",2,0)))))</f>
        <v>0</v>
      </c>
      <c r="G760" s="17">
        <f>IF(G372="게시",5,0)</f>
        <v>0</v>
      </c>
      <c r="H760" s="17">
        <f>IF(H372&gt;=6,20,IF(H372=5,15,IF(H372=4,10,IF(H372=3,5,0))))</f>
        <v>0</v>
      </c>
      <c r="I760" s="17">
        <f>IF(I372&gt;=30,20,IF(I372&gt;=22,15,IF(I372&gt;=15,10,IF(I372&gt;=8,5,0))))</f>
        <v>0</v>
      </c>
      <c r="J760" s="17">
        <f>IF(J372&gt;=500,10,IF(J372&gt;=300,8,IF(J372&gt;=200,6,IF(J372&gt;=100,4,IF(J372&gt;=1,2,IF(J372=0,0))))))</f>
        <v>0</v>
      </c>
      <c r="K760" s="17">
        <f>IF(K372&gt;=40,15,IF(K372&gt;=25,12,IF(K372&gt;=15,9,IF(K372&gt;=8,6,0))))</f>
        <v>0</v>
      </c>
      <c r="L760" s="17">
        <f>IF(L372="설치",5,0)</f>
        <v>0</v>
      </c>
      <c r="M760" s="17">
        <f>IF(M372="가능",5,0)</f>
        <v>0</v>
      </c>
      <c r="N760" s="17">
        <f>IF(N372="사용",5,0)</f>
        <v>0</v>
      </c>
      <c r="O760" s="17">
        <f>IF(O372&gt;=550,10,IF(O372&gt;=400,8,IF(O372&gt;=300,6,IF(O372&gt;=200,4,IF(O372&gt;=50,2,0)))))</f>
        <v>0</v>
      </c>
      <c r="P760" s="17">
        <f>IF(P372&gt;=5000,10,IF(P372&gt;=3000,8,IF(P372&gt;=2000,6,IF(P372&gt;=1000,4,IF(P372&gt;=500,2,0)))))</f>
        <v>0</v>
      </c>
      <c r="Q760" s="17">
        <f>IF(Q372&gt;=1000,10,IF(Q372&gt;=800,8,IF(Q372&gt;=600,6,IF(Q372&gt;=400,4,IF(Q372&gt;=200,2,0)))))</f>
        <v>0</v>
      </c>
      <c r="R760" s="17">
        <f>IF(R372&gt;=5000,5,IF(R372&gt;=3000,4,IF(R372&gt;=2000,3,IF(R372&gt;=1000,2,IF(R372&gt;=500,1,0)))))</f>
        <v>0</v>
      </c>
      <c r="S760" s="17">
        <f>IF(S372&gt;=4000,5,IF(S372&gt;=2500,4,IF(S372&gt;=1000,3,IF(S372&gt;=500,2,IF(S372&gt;=300,1,0)))))</f>
        <v>0</v>
      </c>
      <c r="T760" s="17">
        <f>IF(T372&gt;=15,15,IF(T372&gt;=12,12,IF(T372&gt;=9,9,IF(T372&gt;=6,6,IF(T372&gt;=1,3,0)))))</f>
        <v>0</v>
      </c>
      <c r="U760" s="17">
        <f>IF(U372&gt;=50,15,IF(U372&gt;=20,10,IF(U372&gt;=1,5,0)))</f>
        <v>0</v>
      </c>
      <c r="V760" s="17">
        <f>IF(V372&gt;=3,15,IF(V372&gt;=2,10,IF(V372&gt;=1,5,0)))</f>
        <v>0</v>
      </c>
      <c r="W760" s="17">
        <f>IF(W372&gt;=25,10,IF(W372&gt;=20,8,IF(W372&gt;=16,6,IF(W372&gt;=11,4,IF(W372&gt;=6,2,IF(W372&gt;=1,1,0))))))</f>
        <v>0</v>
      </c>
      <c r="X760" s="17">
        <f>IF(X372="구성",15,0)</f>
        <v>0</v>
      </c>
      <c r="Y760" s="17">
        <f>IF(Y372&gt;=4,10,IF(Y372=3,8,IF(Y372=2,6,IF(Y372=1,4,0))))</f>
        <v>0</v>
      </c>
      <c r="Z760" s="35">
        <f>Z372</f>
        <v>0</v>
      </c>
      <c r="AA760" s="35">
        <f>AA372</f>
        <v>0</v>
      </c>
      <c r="AB760" s="35">
        <f>AB372</f>
        <v>0</v>
      </c>
      <c r="AC760" s="35">
        <f>AC372</f>
        <v>0</v>
      </c>
      <c r="AD760" s="35">
        <f>AD372</f>
        <v>0</v>
      </c>
      <c r="AE760" s="18">
        <f t="shared" si="13"/>
        <v>0</v>
      </c>
    </row>
    <row r="761" spans="1:31" x14ac:dyDescent="0.3">
      <c r="A761" s="217">
        <f>A373</f>
        <v>368</v>
      </c>
      <c r="B761" s="16">
        <f>B373</f>
        <v>0</v>
      </c>
      <c r="C761" s="198">
        <f>C373</f>
        <v>0</v>
      </c>
      <c r="D761" s="16">
        <f>D373</f>
        <v>0</v>
      </c>
      <c r="E761" s="16">
        <f t="shared" si="12"/>
        <v>0</v>
      </c>
      <c r="F761" s="17">
        <f>IF(F373="후원(일시22건 또는 정기8건)또는 자원봉사(8명)",10,IF(F373="후원(일시13건 또는 정기5건)또는 자원봉사(7명)",8,IF(F373="후원(일시7건 또는 정기3건)또는 자원봉사(4명)",6,IF(F373="후원(일시4건 또는 정기2건)또는 자원봉사(2명)",4,IF(F373="후원(일시1건 또는 정기1건)또는 자원봉사(1명)",2,0)))))</f>
        <v>0</v>
      </c>
      <c r="G761" s="17">
        <f>IF(G373="게시",5,0)</f>
        <v>0</v>
      </c>
      <c r="H761" s="17">
        <f>IF(H373&gt;=6,20,IF(H373=5,15,IF(H373=4,10,IF(H373=3,5,0))))</f>
        <v>0</v>
      </c>
      <c r="I761" s="17">
        <f>IF(I373&gt;=30,20,IF(I373&gt;=22,15,IF(I373&gt;=15,10,IF(I373&gt;=8,5,0))))</f>
        <v>0</v>
      </c>
      <c r="J761" s="17">
        <f>IF(J373&gt;=500,10,IF(J373&gt;=300,8,IF(J373&gt;=200,6,IF(J373&gt;=100,4,IF(J373&gt;=1,2,IF(J373=0,0))))))</f>
        <v>0</v>
      </c>
      <c r="K761" s="17">
        <f>IF(K373&gt;=40,15,IF(K373&gt;=25,12,IF(K373&gt;=15,9,IF(K373&gt;=8,6,0))))</f>
        <v>0</v>
      </c>
      <c r="L761" s="17">
        <f>IF(L373="설치",5,0)</f>
        <v>0</v>
      </c>
      <c r="M761" s="17">
        <f>IF(M373="가능",5,0)</f>
        <v>0</v>
      </c>
      <c r="N761" s="17">
        <f>IF(N373="사용",5,0)</f>
        <v>0</v>
      </c>
      <c r="O761" s="17">
        <f>IF(O373&gt;=550,10,IF(O373&gt;=400,8,IF(O373&gt;=300,6,IF(O373&gt;=200,4,IF(O373&gt;=50,2,0)))))</f>
        <v>0</v>
      </c>
      <c r="P761" s="17">
        <f>IF(P373&gt;=5000,10,IF(P373&gt;=3000,8,IF(P373&gt;=2000,6,IF(P373&gt;=1000,4,IF(P373&gt;=500,2,0)))))</f>
        <v>0</v>
      </c>
      <c r="Q761" s="17">
        <f>IF(Q373&gt;=1000,10,IF(Q373&gt;=800,8,IF(Q373&gt;=600,6,IF(Q373&gt;=400,4,IF(Q373&gt;=200,2,0)))))</f>
        <v>0</v>
      </c>
      <c r="R761" s="17">
        <f>IF(R373&gt;=5000,5,IF(R373&gt;=3000,4,IF(R373&gt;=2000,3,IF(R373&gt;=1000,2,IF(R373&gt;=500,1,0)))))</f>
        <v>0</v>
      </c>
      <c r="S761" s="17">
        <f>IF(S373&gt;=4000,5,IF(S373&gt;=2500,4,IF(S373&gt;=1000,3,IF(S373&gt;=500,2,IF(S373&gt;=300,1,0)))))</f>
        <v>0</v>
      </c>
      <c r="T761" s="17">
        <f>IF(T373&gt;=15,15,IF(T373&gt;=12,12,IF(T373&gt;=9,9,IF(T373&gt;=6,6,IF(T373&gt;=1,3,0)))))</f>
        <v>0</v>
      </c>
      <c r="U761" s="17">
        <f>IF(U373&gt;=50,15,IF(U373&gt;=20,10,IF(U373&gt;=1,5,0)))</f>
        <v>0</v>
      </c>
      <c r="V761" s="17">
        <f>IF(V373&gt;=3,15,IF(V373&gt;=2,10,IF(V373&gt;=1,5,0)))</f>
        <v>0</v>
      </c>
      <c r="W761" s="17">
        <f>IF(W373&gt;=25,10,IF(W373&gt;=20,8,IF(W373&gt;=16,6,IF(W373&gt;=11,4,IF(W373&gt;=6,2,IF(W373&gt;=1,1,0))))))</f>
        <v>0</v>
      </c>
      <c r="X761" s="17">
        <f>IF(X373="구성",15,0)</f>
        <v>0</v>
      </c>
      <c r="Y761" s="17">
        <f>IF(Y373&gt;=4,10,IF(Y373=3,8,IF(Y373=2,6,IF(Y373=1,4,0))))</f>
        <v>0</v>
      </c>
      <c r="Z761" s="35">
        <f>Z373</f>
        <v>0</v>
      </c>
      <c r="AA761" s="35">
        <f>AA373</f>
        <v>0</v>
      </c>
      <c r="AB761" s="35">
        <f>AB373</f>
        <v>0</v>
      </c>
      <c r="AC761" s="35">
        <f>AC373</f>
        <v>0</v>
      </c>
      <c r="AD761" s="35">
        <f>AD373</f>
        <v>0</v>
      </c>
      <c r="AE761" s="18">
        <f t="shared" si="13"/>
        <v>0</v>
      </c>
    </row>
    <row r="762" spans="1:31" x14ac:dyDescent="0.3">
      <c r="A762" s="217">
        <f>A374</f>
        <v>369</v>
      </c>
      <c r="B762" s="16">
        <f>B374</f>
        <v>0</v>
      </c>
      <c r="C762" s="198">
        <f>C374</f>
        <v>0</v>
      </c>
      <c r="D762" s="16">
        <f>D374</f>
        <v>0</v>
      </c>
      <c r="E762" s="16">
        <f t="shared" si="12"/>
        <v>0</v>
      </c>
      <c r="F762" s="17">
        <f>IF(F374="후원(일시22건 또는 정기8건)또는 자원봉사(8명)",10,IF(F374="후원(일시13건 또는 정기5건)또는 자원봉사(7명)",8,IF(F374="후원(일시7건 또는 정기3건)또는 자원봉사(4명)",6,IF(F374="후원(일시4건 또는 정기2건)또는 자원봉사(2명)",4,IF(F374="후원(일시1건 또는 정기1건)또는 자원봉사(1명)",2,0)))))</f>
        <v>0</v>
      </c>
      <c r="G762" s="17">
        <f>IF(G374="게시",5,0)</f>
        <v>0</v>
      </c>
      <c r="H762" s="17">
        <f>IF(H374&gt;=6,20,IF(H374=5,15,IF(H374=4,10,IF(H374=3,5,0))))</f>
        <v>0</v>
      </c>
      <c r="I762" s="17">
        <f>IF(I374&gt;=30,20,IF(I374&gt;=22,15,IF(I374&gt;=15,10,IF(I374&gt;=8,5,0))))</f>
        <v>0</v>
      </c>
      <c r="J762" s="17">
        <f>IF(J374&gt;=500,10,IF(J374&gt;=300,8,IF(J374&gt;=200,6,IF(J374&gt;=100,4,IF(J374&gt;=1,2,IF(J374=0,0))))))</f>
        <v>0</v>
      </c>
      <c r="K762" s="17">
        <f>IF(K374&gt;=40,15,IF(K374&gt;=25,12,IF(K374&gt;=15,9,IF(K374&gt;=8,6,0))))</f>
        <v>0</v>
      </c>
      <c r="L762" s="17">
        <f>IF(L374="설치",5,0)</f>
        <v>0</v>
      </c>
      <c r="M762" s="17">
        <f>IF(M374="가능",5,0)</f>
        <v>0</v>
      </c>
      <c r="N762" s="17">
        <f>IF(N374="사용",5,0)</f>
        <v>0</v>
      </c>
      <c r="O762" s="17">
        <f>IF(O374&gt;=550,10,IF(O374&gt;=400,8,IF(O374&gt;=300,6,IF(O374&gt;=200,4,IF(O374&gt;=50,2,0)))))</f>
        <v>0</v>
      </c>
      <c r="P762" s="17">
        <f>IF(P374&gt;=5000,10,IF(P374&gt;=3000,8,IF(P374&gt;=2000,6,IF(P374&gt;=1000,4,IF(P374&gt;=500,2,0)))))</f>
        <v>0</v>
      </c>
      <c r="Q762" s="17">
        <f>IF(Q374&gt;=1000,10,IF(Q374&gt;=800,8,IF(Q374&gt;=600,6,IF(Q374&gt;=400,4,IF(Q374&gt;=200,2,0)))))</f>
        <v>0</v>
      </c>
      <c r="R762" s="17">
        <f>IF(R374&gt;=5000,5,IF(R374&gt;=3000,4,IF(R374&gt;=2000,3,IF(R374&gt;=1000,2,IF(R374&gt;=500,1,0)))))</f>
        <v>0</v>
      </c>
      <c r="S762" s="17">
        <f>IF(S374&gt;=4000,5,IF(S374&gt;=2500,4,IF(S374&gt;=1000,3,IF(S374&gt;=500,2,IF(S374&gt;=300,1,0)))))</f>
        <v>0</v>
      </c>
      <c r="T762" s="17">
        <f>IF(T374&gt;=15,15,IF(T374&gt;=12,12,IF(T374&gt;=9,9,IF(T374&gt;=6,6,IF(T374&gt;=1,3,0)))))</f>
        <v>0</v>
      </c>
      <c r="U762" s="17">
        <f>IF(U374&gt;=50,15,IF(U374&gt;=20,10,IF(U374&gt;=1,5,0)))</f>
        <v>0</v>
      </c>
      <c r="V762" s="17">
        <f>IF(V374&gt;=3,15,IF(V374&gt;=2,10,IF(V374&gt;=1,5,0)))</f>
        <v>0</v>
      </c>
      <c r="W762" s="17">
        <f>IF(W374&gt;=25,10,IF(W374&gt;=20,8,IF(W374&gt;=16,6,IF(W374&gt;=11,4,IF(W374&gt;=6,2,IF(W374&gt;=1,1,0))))))</f>
        <v>0</v>
      </c>
      <c r="X762" s="17">
        <f>IF(X374="구성",15,0)</f>
        <v>0</v>
      </c>
      <c r="Y762" s="17">
        <f>IF(Y374&gt;=4,10,IF(Y374=3,8,IF(Y374=2,6,IF(Y374=1,4,0))))</f>
        <v>0</v>
      </c>
      <c r="Z762" s="35">
        <f>Z374</f>
        <v>0</v>
      </c>
      <c r="AA762" s="35">
        <f>AA374</f>
        <v>0</v>
      </c>
      <c r="AB762" s="35">
        <f>AB374</f>
        <v>0</v>
      </c>
      <c r="AC762" s="35">
        <f>AC374</f>
        <v>0</v>
      </c>
      <c r="AD762" s="35">
        <f>AD374</f>
        <v>0</v>
      </c>
      <c r="AE762" s="18">
        <f t="shared" si="13"/>
        <v>0</v>
      </c>
    </row>
    <row r="763" spans="1:31" x14ac:dyDescent="0.3">
      <c r="A763" s="217">
        <f>A375</f>
        <v>370</v>
      </c>
      <c r="B763" s="16">
        <f>B375</f>
        <v>0</v>
      </c>
      <c r="C763" s="198">
        <f>C375</f>
        <v>0</v>
      </c>
      <c r="D763" s="16">
        <f>D375</f>
        <v>0</v>
      </c>
      <c r="E763" s="16">
        <f t="shared" si="12"/>
        <v>0</v>
      </c>
      <c r="F763" s="17">
        <f>IF(F375="후원(일시22건 또는 정기8건)또는 자원봉사(8명)",10,IF(F375="후원(일시13건 또는 정기5건)또는 자원봉사(7명)",8,IF(F375="후원(일시7건 또는 정기3건)또는 자원봉사(4명)",6,IF(F375="후원(일시4건 또는 정기2건)또는 자원봉사(2명)",4,IF(F375="후원(일시1건 또는 정기1건)또는 자원봉사(1명)",2,0)))))</f>
        <v>0</v>
      </c>
      <c r="G763" s="17">
        <f>IF(G375="게시",5,0)</f>
        <v>0</v>
      </c>
      <c r="H763" s="17">
        <f>IF(H375&gt;=6,20,IF(H375=5,15,IF(H375=4,10,IF(H375=3,5,0))))</f>
        <v>0</v>
      </c>
      <c r="I763" s="17">
        <f>IF(I375&gt;=30,20,IF(I375&gt;=22,15,IF(I375&gt;=15,10,IF(I375&gt;=8,5,0))))</f>
        <v>0</v>
      </c>
      <c r="J763" s="17">
        <f>IF(J375&gt;=500,10,IF(J375&gt;=300,8,IF(J375&gt;=200,6,IF(J375&gt;=100,4,IF(J375&gt;=1,2,IF(J375=0,0))))))</f>
        <v>0</v>
      </c>
      <c r="K763" s="17">
        <f>IF(K375&gt;=40,15,IF(K375&gt;=25,12,IF(K375&gt;=15,9,IF(K375&gt;=8,6,0))))</f>
        <v>0</v>
      </c>
      <c r="L763" s="17">
        <f>IF(L375="설치",5,0)</f>
        <v>0</v>
      </c>
      <c r="M763" s="17">
        <f>IF(M375="가능",5,0)</f>
        <v>0</v>
      </c>
      <c r="N763" s="17">
        <f>IF(N375="사용",5,0)</f>
        <v>0</v>
      </c>
      <c r="O763" s="17">
        <f>IF(O375&gt;=550,10,IF(O375&gt;=400,8,IF(O375&gt;=300,6,IF(O375&gt;=200,4,IF(O375&gt;=50,2,0)))))</f>
        <v>0</v>
      </c>
      <c r="P763" s="17">
        <f>IF(P375&gt;=5000,10,IF(P375&gt;=3000,8,IF(P375&gt;=2000,6,IF(P375&gt;=1000,4,IF(P375&gt;=500,2,0)))))</f>
        <v>0</v>
      </c>
      <c r="Q763" s="17">
        <f>IF(Q375&gt;=1000,10,IF(Q375&gt;=800,8,IF(Q375&gt;=600,6,IF(Q375&gt;=400,4,IF(Q375&gt;=200,2,0)))))</f>
        <v>0</v>
      </c>
      <c r="R763" s="17">
        <f>IF(R375&gt;=5000,5,IF(R375&gt;=3000,4,IF(R375&gt;=2000,3,IF(R375&gt;=1000,2,IF(R375&gt;=500,1,0)))))</f>
        <v>0</v>
      </c>
      <c r="S763" s="17">
        <f>IF(S375&gt;=4000,5,IF(S375&gt;=2500,4,IF(S375&gt;=1000,3,IF(S375&gt;=500,2,IF(S375&gt;=300,1,0)))))</f>
        <v>0</v>
      </c>
      <c r="T763" s="17">
        <f>IF(T375&gt;=15,15,IF(T375&gt;=12,12,IF(T375&gt;=9,9,IF(T375&gt;=6,6,IF(T375&gt;=1,3,0)))))</f>
        <v>0</v>
      </c>
      <c r="U763" s="17">
        <f>IF(U375&gt;=50,15,IF(U375&gt;=20,10,IF(U375&gt;=1,5,0)))</f>
        <v>0</v>
      </c>
      <c r="V763" s="17">
        <f>IF(V375&gt;=3,15,IF(V375&gt;=2,10,IF(V375&gt;=1,5,0)))</f>
        <v>0</v>
      </c>
      <c r="W763" s="17">
        <f>IF(W375&gt;=25,10,IF(W375&gt;=20,8,IF(W375&gt;=16,6,IF(W375&gt;=11,4,IF(W375&gt;=6,2,IF(W375&gt;=1,1,0))))))</f>
        <v>0</v>
      </c>
      <c r="X763" s="17">
        <f>IF(X375="구성",15,0)</f>
        <v>0</v>
      </c>
      <c r="Y763" s="17">
        <f>IF(Y375&gt;=4,10,IF(Y375=3,8,IF(Y375=2,6,IF(Y375=1,4,0))))</f>
        <v>0</v>
      </c>
      <c r="Z763" s="35">
        <f>Z375</f>
        <v>0</v>
      </c>
      <c r="AA763" s="35">
        <f>AA375</f>
        <v>0</v>
      </c>
      <c r="AB763" s="35">
        <f>AB375</f>
        <v>0</v>
      </c>
      <c r="AC763" s="35">
        <f>AC375</f>
        <v>0</v>
      </c>
      <c r="AD763" s="35">
        <f>AD375</f>
        <v>0</v>
      </c>
      <c r="AE763" s="18">
        <f t="shared" si="13"/>
        <v>0</v>
      </c>
    </row>
    <row r="764" spans="1:31" x14ac:dyDescent="0.3">
      <c r="A764" s="217">
        <f>A376</f>
        <v>371</v>
      </c>
      <c r="B764" s="16">
        <f>B376</f>
        <v>0</v>
      </c>
      <c r="C764" s="198">
        <f>C376</f>
        <v>0</v>
      </c>
      <c r="D764" s="16">
        <f>D376</f>
        <v>0</v>
      </c>
      <c r="E764" s="16">
        <f t="shared" si="12"/>
        <v>0</v>
      </c>
      <c r="F764" s="17">
        <f>IF(F376="후원(일시22건 또는 정기8건)또는 자원봉사(8명)",10,IF(F376="후원(일시13건 또는 정기5건)또는 자원봉사(7명)",8,IF(F376="후원(일시7건 또는 정기3건)또는 자원봉사(4명)",6,IF(F376="후원(일시4건 또는 정기2건)또는 자원봉사(2명)",4,IF(F376="후원(일시1건 또는 정기1건)또는 자원봉사(1명)",2,0)))))</f>
        <v>0</v>
      </c>
      <c r="G764" s="17">
        <f>IF(G376="게시",5,0)</f>
        <v>0</v>
      </c>
      <c r="H764" s="17">
        <f>IF(H376&gt;=6,20,IF(H376=5,15,IF(H376=4,10,IF(H376=3,5,0))))</f>
        <v>0</v>
      </c>
      <c r="I764" s="17">
        <f>IF(I376&gt;=30,20,IF(I376&gt;=22,15,IF(I376&gt;=15,10,IF(I376&gt;=8,5,0))))</f>
        <v>0</v>
      </c>
      <c r="J764" s="17">
        <f>IF(J376&gt;=500,10,IF(J376&gt;=300,8,IF(J376&gt;=200,6,IF(J376&gt;=100,4,IF(J376&gt;=1,2,IF(J376=0,0))))))</f>
        <v>0</v>
      </c>
      <c r="K764" s="17">
        <f>IF(K376&gt;=40,15,IF(K376&gt;=25,12,IF(K376&gt;=15,9,IF(K376&gt;=8,6,0))))</f>
        <v>0</v>
      </c>
      <c r="L764" s="17">
        <f>IF(L376="설치",5,0)</f>
        <v>0</v>
      </c>
      <c r="M764" s="17">
        <f>IF(M376="가능",5,0)</f>
        <v>0</v>
      </c>
      <c r="N764" s="17">
        <f>IF(N376="사용",5,0)</f>
        <v>0</v>
      </c>
      <c r="O764" s="17">
        <f>IF(O376&gt;=550,10,IF(O376&gt;=400,8,IF(O376&gt;=300,6,IF(O376&gt;=200,4,IF(O376&gt;=50,2,0)))))</f>
        <v>0</v>
      </c>
      <c r="P764" s="17">
        <f>IF(P376&gt;=5000,10,IF(P376&gt;=3000,8,IF(P376&gt;=2000,6,IF(P376&gt;=1000,4,IF(P376&gt;=500,2,0)))))</f>
        <v>0</v>
      </c>
      <c r="Q764" s="17">
        <f>IF(Q376&gt;=1000,10,IF(Q376&gt;=800,8,IF(Q376&gt;=600,6,IF(Q376&gt;=400,4,IF(Q376&gt;=200,2,0)))))</f>
        <v>0</v>
      </c>
      <c r="R764" s="17">
        <f>IF(R376&gt;=5000,5,IF(R376&gt;=3000,4,IF(R376&gt;=2000,3,IF(R376&gt;=1000,2,IF(R376&gt;=500,1,0)))))</f>
        <v>0</v>
      </c>
      <c r="S764" s="17">
        <f>IF(S376&gt;=4000,5,IF(S376&gt;=2500,4,IF(S376&gt;=1000,3,IF(S376&gt;=500,2,IF(S376&gt;=300,1,0)))))</f>
        <v>0</v>
      </c>
      <c r="T764" s="17">
        <f>IF(T376&gt;=15,15,IF(T376&gt;=12,12,IF(T376&gt;=9,9,IF(T376&gt;=6,6,IF(T376&gt;=1,3,0)))))</f>
        <v>0</v>
      </c>
      <c r="U764" s="17">
        <f>IF(U376&gt;=50,15,IF(U376&gt;=20,10,IF(U376&gt;=1,5,0)))</f>
        <v>0</v>
      </c>
      <c r="V764" s="17">
        <f>IF(V376&gt;=3,15,IF(V376&gt;=2,10,IF(V376&gt;=1,5,0)))</f>
        <v>0</v>
      </c>
      <c r="W764" s="17">
        <f>IF(W376&gt;=25,10,IF(W376&gt;=20,8,IF(W376&gt;=16,6,IF(W376&gt;=11,4,IF(W376&gt;=6,2,IF(W376&gt;=1,1,0))))))</f>
        <v>0</v>
      </c>
      <c r="X764" s="17">
        <f>IF(X376="구성",15,0)</f>
        <v>0</v>
      </c>
      <c r="Y764" s="17">
        <f>IF(Y376&gt;=4,10,IF(Y376=3,8,IF(Y376=2,6,IF(Y376=1,4,0))))</f>
        <v>0</v>
      </c>
      <c r="Z764" s="35">
        <f>Z376</f>
        <v>0</v>
      </c>
      <c r="AA764" s="35">
        <f>AA376</f>
        <v>0</v>
      </c>
      <c r="AB764" s="35">
        <f>AB376</f>
        <v>0</v>
      </c>
      <c r="AC764" s="35">
        <f>AC376</f>
        <v>0</v>
      </c>
      <c r="AD764" s="35">
        <f>AD376</f>
        <v>0</v>
      </c>
      <c r="AE764" s="18">
        <f t="shared" si="13"/>
        <v>0</v>
      </c>
    </row>
    <row r="765" spans="1:31" x14ac:dyDescent="0.3">
      <c r="A765" s="217">
        <f>A377</f>
        <v>372</v>
      </c>
      <c r="B765" s="16">
        <f>B377</f>
        <v>0</v>
      </c>
      <c r="C765" s="198">
        <f>C377</f>
        <v>0</v>
      </c>
      <c r="D765" s="16">
        <f>D377</f>
        <v>0</v>
      </c>
      <c r="E765" s="16">
        <f t="shared" si="12"/>
        <v>0</v>
      </c>
      <c r="F765" s="17">
        <f>IF(F377="후원(일시22건 또는 정기8건)또는 자원봉사(8명)",10,IF(F377="후원(일시13건 또는 정기5건)또는 자원봉사(7명)",8,IF(F377="후원(일시7건 또는 정기3건)또는 자원봉사(4명)",6,IF(F377="후원(일시4건 또는 정기2건)또는 자원봉사(2명)",4,IF(F377="후원(일시1건 또는 정기1건)또는 자원봉사(1명)",2,0)))))</f>
        <v>0</v>
      </c>
      <c r="G765" s="17">
        <f>IF(G377="게시",5,0)</f>
        <v>0</v>
      </c>
      <c r="H765" s="17">
        <f>IF(H377&gt;=6,20,IF(H377=5,15,IF(H377=4,10,IF(H377=3,5,0))))</f>
        <v>0</v>
      </c>
      <c r="I765" s="17">
        <f>IF(I377&gt;=30,20,IF(I377&gt;=22,15,IF(I377&gt;=15,10,IF(I377&gt;=8,5,0))))</f>
        <v>0</v>
      </c>
      <c r="J765" s="17">
        <f>IF(J377&gt;=500,10,IF(J377&gt;=300,8,IF(J377&gt;=200,6,IF(J377&gt;=100,4,IF(J377&gt;=1,2,IF(J377=0,0))))))</f>
        <v>0</v>
      </c>
      <c r="K765" s="17">
        <f>IF(K377&gt;=40,15,IF(K377&gt;=25,12,IF(K377&gt;=15,9,IF(K377&gt;=8,6,0))))</f>
        <v>0</v>
      </c>
      <c r="L765" s="17">
        <f>IF(L377="설치",5,0)</f>
        <v>0</v>
      </c>
      <c r="M765" s="17">
        <f>IF(M377="가능",5,0)</f>
        <v>0</v>
      </c>
      <c r="N765" s="17">
        <f>IF(N377="사용",5,0)</f>
        <v>0</v>
      </c>
      <c r="O765" s="17">
        <f>IF(O377&gt;=550,10,IF(O377&gt;=400,8,IF(O377&gt;=300,6,IF(O377&gt;=200,4,IF(O377&gt;=50,2,0)))))</f>
        <v>0</v>
      </c>
      <c r="P765" s="17">
        <f>IF(P377&gt;=5000,10,IF(P377&gt;=3000,8,IF(P377&gt;=2000,6,IF(P377&gt;=1000,4,IF(P377&gt;=500,2,0)))))</f>
        <v>0</v>
      </c>
      <c r="Q765" s="17">
        <f>IF(Q377&gt;=1000,10,IF(Q377&gt;=800,8,IF(Q377&gt;=600,6,IF(Q377&gt;=400,4,IF(Q377&gt;=200,2,0)))))</f>
        <v>0</v>
      </c>
      <c r="R765" s="17">
        <f>IF(R377&gt;=5000,5,IF(R377&gt;=3000,4,IF(R377&gt;=2000,3,IF(R377&gt;=1000,2,IF(R377&gt;=500,1,0)))))</f>
        <v>0</v>
      </c>
      <c r="S765" s="17">
        <f>IF(S377&gt;=4000,5,IF(S377&gt;=2500,4,IF(S377&gt;=1000,3,IF(S377&gt;=500,2,IF(S377&gt;=300,1,0)))))</f>
        <v>0</v>
      </c>
      <c r="T765" s="17">
        <f>IF(T377&gt;=15,15,IF(T377&gt;=12,12,IF(T377&gt;=9,9,IF(T377&gt;=6,6,IF(T377&gt;=1,3,0)))))</f>
        <v>0</v>
      </c>
      <c r="U765" s="17">
        <f>IF(U377&gt;=50,15,IF(U377&gt;=20,10,IF(U377&gt;=1,5,0)))</f>
        <v>0</v>
      </c>
      <c r="V765" s="17">
        <f>IF(V377&gt;=3,15,IF(V377&gt;=2,10,IF(V377&gt;=1,5,0)))</f>
        <v>0</v>
      </c>
      <c r="W765" s="17">
        <f>IF(W377&gt;=25,10,IF(W377&gt;=20,8,IF(W377&gt;=16,6,IF(W377&gt;=11,4,IF(W377&gt;=6,2,IF(W377&gt;=1,1,0))))))</f>
        <v>0</v>
      </c>
      <c r="X765" s="17">
        <f>IF(X377="구성",15,0)</f>
        <v>0</v>
      </c>
      <c r="Y765" s="17">
        <f>IF(Y377&gt;=4,10,IF(Y377=3,8,IF(Y377=2,6,IF(Y377=1,4,0))))</f>
        <v>0</v>
      </c>
      <c r="Z765" s="35">
        <f>Z377</f>
        <v>0</v>
      </c>
      <c r="AA765" s="35">
        <f>AA377</f>
        <v>0</v>
      </c>
      <c r="AB765" s="35">
        <f>AB377</f>
        <v>0</v>
      </c>
      <c r="AC765" s="35">
        <f>AC377</f>
        <v>0</v>
      </c>
      <c r="AD765" s="35">
        <f>AD377</f>
        <v>0</v>
      </c>
      <c r="AE765" s="18">
        <f t="shared" si="13"/>
        <v>0</v>
      </c>
    </row>
    <row r="766" spans="1:31" x14ac:dyDescent="0.3">
      <c r="A766" s="217">
        <f>A378</f>
        <v>373</v>
      </c>
      <c r="B766" s="16">
        <f>B378</f>
        <v>0</v>
      </c>
      <c r="C766" s="198">
        <f>C378</f>
        <v>0</v>
      </c>
      <c r="D766" s="16">
        <f>D378</f>
        <v>0</v>
      </c>
      <c r="E766" s="16">
        <f t="shared" si="12"/>
        <v>0</v>
      </c>
      <c r="F766" s="17">
        <f>IF(F378="후원(일시22건 또는 정기8건)또는 자원봉사(8명)",10,IF(F378="후원(일시13건 또는 정기5건)또는 자원봉사(7명)",8,IF(F378="후원(일시7건 또는 정기3건)또는 자원봉사(4명)",6,IF(F378="후원(일시4건 또는 정기2건)또는 자원봉사(2명)",4,IF(F378="후원(일시1건 또는 정기1건)또는 자원봉사(1명)",2,0)))))</f>
        <v>0</v>
      </c>
      <c r="G766" s="17">
        <f>IF(G378="게시",5,0)</f>
        <v>0</v>
      </c>
      <c r="H766" s="17">
        <f>IF(H378&gt;=6,20,IF(H378=5,15,IF(H378=4,10,IF(H378=3,5,0))))</f>
        <v>0</v>
      </c>
      <c r="I766" s="17">
        <f>IF(I378&gt;=30,20,IF(I378&gt;=22,15,IF(I378&gt;=15,10,IF(I378&gt;=8,5,0))))</f>
        <v>0</v>
      </c>
      <c r="J766" s="17">
        <f>IF(J378&gt;=500,10,IF(J378&gt;=300,8,IF(J378&gt;=200,6,IF(J378&gt;=100,4,IF(J378&gt;=1,2,IF(J378=0,0))))))</f>
        <v>0</v>
      </c>
      <c r="K766" s="17">
        <f>IF(K378&gt;=40,15,IF(K378&gt;=25,12,IF(K378&gt;=15,9,IF(K378&gt;=8,6,0))))</f>
        <v>0</v>
      </c>
      <c r="L766" s="17">
        <f>IF(L378="설치",5,0)</f>
        <v>0</v>
      </c>
      <c r="M766" s="17">
        <f>IF(M378="가능",5,0)</f>
        <v>0</v>
      </c>
      <c r="N766" s="17">
        <f>IF(N378="사용",5,0)</f>
        <v>0</v>
      </c>
      <c r="O766" s="17">
        <f>IF(O378&gt;=550,10,IF(O378&gt;=400,8,IF(O378&gt;=300,6,IF(O378&gt;=200,4,IF(O378&gt;=50,2,0)))))</f>
        <v>0</v>
      </c>
      <c r="P766" s="17">
        <f>IF(P378&gt;=5000,10,IF(P378&gt;=3000,8,IF(P378&gt;=2000,6,IF(P378&gt;=1000,4,IF(P378&gt;=500,2,0)))))</f>
        <v>0</v>
      </c>
      <c r="Q766" s="17">
        <f>IF(Q378&gt;=1000,10,IF(Q378&gt;=800,8,IF(Q378&gt;=600,6,IF(Q378&gt;=400,4,IF(Q378&gt;=200,2,0)))))</f>
        <v>0</v>
      </c>
      <c r="R766" s="17">
        <f>IF(R378&gt;=5000,5,IF(R378&gt;=3000,4,IF(R378&gt;=2000,3,IF(R378&gt;=1000,2,IF(R378&gt;=500,1,0)))))</f>
        <v>0</v>
      </c>
      <c r="S766" s="17">
        <f>IF(S378&gt;=4000,5,IF(S378&gt;=2500,4,IF(S378&gt;=1000,3,IF(S378&gt;=500,2,IF(S378&gt;=300,1,0)))))</f>
        <v>0</v>
      </c>
      <c r="T766" s="17">
        <f>IF(T378&gt;=15,15,IF(T378&gt;=12,12,IF(T378&gt;=9,9,IF(T378&gt;=6,6,IF(T378&gt;=1,3,0)))))</f>
        <v>0</v>
      </c>
      <c r="U766" s="17">
        <f>IF(U378&gt;=50,15,IF(U378&gt;=20,10,IF(U378&gt;=1,5,0)))</f>
        <v>0</v>
      </c>
      <c r="V766" s="17">
        <f>IF(V378&gt;=3,15,IF(V378&gt;=2,10,IF(V378&gt;=1,5,0)))</f>
        <v>0</v>
      </c>
      <c r="W766" s="17">
        <f>IF(W378&gt;=25,10,IF(W378&gt;=20,8,IF(W378&gt;=16,6,IF(W378&gt;=11,4,IF(W378&gt;=6,2,IF(W378&gt;=1,1,0))))))</f>
        <v>0</v>
      </c>
      <c r="X766" s="17">
        <f>IF(X378="구성",15,0)</f>
        <v>0</v>
      </c>
      <c r="Y766" s="17">
        <f>IF(Y378&gt;=4,10,IF(Y378=3,8,IF(Y378=2,6,IF(Y378=1,4,0))))</f>
        <v>0</v>
      </c>
      <c r="Z766" s="35">
        <f>Z378</f>
        <v>0</v>
      </c>
      <c r="AA766" s="35">
        <f>AA378</f>
        <v>0</v>
      </c>
      <c r="AB766" s="35">
        <f>AB378</f>
        <v>0</v>
      </c>
      <c r="AC766" s="35">
        <f>AC378</f>
        <v>0</v>
      </c>
      <c r="AD766" s="35">
        <f>AD378</f>
        <v>0</v>
      </c>
      <c r="AE766" s="18">
        <f t="shared" si="13"/>
        <v>0</v>
      </c>
    </row>
    <row r="767" spans="1:31" x14ac:dyDescent="0.3">
      <c r="A767" s="217">
        <f>A379</f>
        <v>374</v>
      </c>
      <c r="B767" s="16">
        <f>B379</f>
        <v>0</v>
      </c>
      <c r="C767" s="198">
        <f>C379</f>
        <v>0</v>
      </c>
      <c r="D767" s="16">
        <f>D379</f>
        <v>0</v>
      </c>
      <c r="E767" s="16">
        <f t="shared" si="12"/>
        <v>0</v>
      </c>
      <c r="F767" s="17">
        <f>IF(F379="후원(일시22건 또는 정기8건)또는 자원봉사(8명)",10,IF(F379="후원(일시13건 또는 정기5건)또는 자원봉사(7명)",8,IF(F379="후원(일시7건 또는 정기3건)또는 자원봉사(4명)",6,IF(F379="후원(일시4건 또는 정기2건)또는 자원봉사(2명)",4,IF(F379="후원(일시1건 또는 정기1건)또는 자원봉사(1명)",2,0)))))</f>
        <v>0</v>
      </c>
      <c r="G767" s="17">
        <f>IF(G379="게시",5,0)</f>
        <v>0</v>
      </c>
      <c r="H767" s="17">
        <f>IF(H379&gt;=6,20,IF(H379=5,15,IF(H379=4,10,IF(H379=3,5,0))))</f>
        <v>0</v>
      </c>
      <c r="I767" s="17">
        <f>IF(I379&gt;=30,20,IF(I379&gt;=22,15,IF(I379&gt;=15,10,IF(I379&gt;=8,5,0))))</f>
        <v>0</v>
      </c>
      <c r="J767" s="17">
        <f>IF(J379&gt;=500,10,IF(J379&gt;=300,8,IF(J379&gt;=200,6,IF(J379&gt;=100,4,IF(J379&gt;=1,2,IF(J379=0,0))))))</f>
        <v>0</v>
      </c>
      <c r="K767" s="17">
        <f>IF(K379&gt;=40,15,IF(K379&gt;=25,12,IF(K379&gt;=15,9,IF(K379&gt;=8,6,0))))</f>
        <v>0</v>
      </c>
      <c r="L767" s="17">
        <f>IF(L379="설치",5,0)</f>
        <v>0</v>
      </c>
      <c r="M767" s="17">
        <f>IF(M379="가능",5,0)</f>
        <v>0</v>
      </c>
      <c r="N767" s="17">
        <f>IF(N379="사용",5,0)</f>
        <v>0</v>
      </c>
      <c r="O767" s="17">
        <f>IF(O379&gt;=550,10,IF(O379&gt;=400,8,IF(O379&gt;=300,6,IF(O379&gt;=200,4,IF(O379&gt;=50,2,0)))))</f>
        <v>0</v>
      </c>
      <c r="P767" s="17">
        <f>IF(P379&gt;=5000,10,IF(P379&gt;=3000,8,IF(P379&gt;=2000,6,IF(P379&gt;=1000,4,IF(P379&gt;=500,2,0)))))</f>
        <v>0</v>
      </c>
      <c r="Q767" s="17">
        <f>IF(Q379&gt;=1000,10,IF(Q379&gt;=800,8,IF(Q379&gt;=600,6,IF(Q379&gt;=400,4,IF(Q379&gt;=200,2,0)))))</f>
        <v>0</v>
      </c>
      <c r="R767" s="17">
        <f>IF(R379&gt;=5000,5,IF(R379&gt;=3000,4,IF(R379&gt;=2000,3,IF(R379&gt;=1000,2,IF(R379&gt;=500,1,0)))))</f>
        <v>0</v>
      </c>
      <c r="S767" s="17">
        <f>IF(S379&gt;=4000,5,IF(S379&gt;=2500,4,IF(S379&gt;=1000,3,IF(S379&gt;=500,2,IF(S379&gt;=300,1,0)))))</f>
        <v>0</v>
      </c>
      <c r="T767" s="17">
        <f>IF(T379&gt;=15,15,IF(T379&gt;=12,12,IF(T379&gt;=9,9,IF(T379&gt;=6,6,IF(T379&gt;=1,3,0)))))</f>
        <v>0</v>
      </c>
      <c r="U767" s="17">
        <f>IF(U379&gt;=50,15,IF(U379&gt;=20,10,IF(U379&gt;=1,5,0)))</f>
        <v>0</v>
      </c>
      <c r="V767" s="17">
        <f>IF(V379&gt;=3,15,IF(V379&gt;=2,10,IF(V379&gt;=1,5,0)))</f>
        <v>0</v>
      </c>
      <c r="W767" s="17">
        <f>IF(W379&gt;=25,10,IF(W379&gt;=20,8,IF(W379&gt;=16,6,IF(W379&gt;=11,4,IF(W379&gt;=6,2,IF(W379&gt;=1,1,0))))))</f>
        <v>0</v>
      </c>
      <c r="X767" s="17">
        <f>IF(X379="구성",15,0)</f>
        <v>0</v>
      </c>
      <c r="Y767" s="17">
        <f>IF(Y379&gt;=4,10,IF(Y379=3,8,IF(Y379=2,6,IF(Y379=1,4,0))))</f>
        <v>0</v>
      </c>
      <c r="Z767" s="35">
        <f>Z379</f>
        <v>0</v>
      </c>
      <c r="AA767" s="35">
        <f>AA379</f>
        <v>0</v>
      </c>
      <c r="AB767" s="35">
        <f>AB379</f>
        <v>0</v>
      </c>
      <c r="AC767" s="35">
        <f>AC379</f>
        <v>0</v>
      </c>
      <c r="AD767" s="35">
        <f>AD379</f>
        <v>0</v>
      </c>
      <c r="AE767" s="18">
        <f t="shared" si="13"/>
        <v>0</v>
      </c>
    </row>
    <row r="768" spans="1:31" x14ac:dyDescent="0.3">
      <c r="A768" s="217">
        <f>A380</f>
        <v>375</v>
      </c>
      <c r="B768" s="16">
        <f>B380</f>
        <v>0</v>
      </c>
      <c r="C768" s="198">
        <f>C380</f>
        <v>0</v>
      </c>
      <c r="D768" s="16">
        <f>D380</f>
        <v>0</v>
      </c>
      <c r="E768" s="16">
        <f t="shared" si="12"/>
        <v>0</v>
      </c>
      <c r="F768" s="17">
        <f>IF(F380="후원(일시22건 또는 정기8건)또는 자원봉사(8명)",10,IF(F380="후원(일시13건 또는 정기5건)또는 자원봉사(7명)",8,IF(F380="후원(일시7건 또는 정기3건)또는 자원봉사(4명)",6,IF(F380="후원(일시4건 또는 정기2건)또는 자원봉사(2명)",4,IF(F380="후원(일시1건 또는 정기1건)또는 자원봉사(1명)",2,0)))))</f>
        <v>0</v>
      </c>
      <c r="G768" s="17">
        <f>IF(G380="게시",5,0)</f>
        <v>0</v>
      </c>
      <c r="H768" s="17">
        <f>IF(H380&gt;=6,20,IF(H380=5,15,IF(H380=4,10,IF(H380=3,5,0))))</f>
        <v>0</v>
      </c>
      <c r="I768" s="17">
        <f>IF(I380&gt;=30,20,IF(I380&gt;=22,15,IF(I380&gt;=15,10,IF(I380&gt;=8,5,0))))</f>
        <v>0</v>
      </c>
      <c r="J768" s="17">
        <f>IF(J380&gt;=500,10,IF(J380&gt;=300,8,IF(J380&gt;=200,6,IF(J380&gt;=100,4,IF(J380&gt;=1,2,IF(J380=0,0))))))</f>
        <v>0</v>
      </c>
      <c r="K768" s="17">
        <f>IF(K380&gt;=40,15,IF(K380&gt;=25,12,IF(K380&gt;=15,9,IF(K380&gt;=8,6,0))))</f>
        <v>0</v>
      </c>
      <c r="L768" s="17">
        <f>IF(L380="설치",5,0)</f>
        <v>0</v>
      </c>
      <c r="M768" s="17">
        <f>IF(M380="가능",5,0)</f>
        <v>0</v>
      </c>
      <c r="N768" s="17">
        <f>IF(N380="사용",5,0)</f>
        <v>0</v>
      </c>
      <c r="O768" s="17">
        <f>IF(O380&gt;=550,10,IF(O380&gt;=400,8,IF(O380&gt;=300,6,IF(O380&gt;=200,4,IF(O380&gt;=50,2,0)))))</f>
        <v>0</v>
      </c>
      <c r="P768" s="17">
        <f>IF(P380&gt;=5000,10,IF(P380&gt;=3000,8,IF(P380&gt;=2000,6,IF(P380&gt;=1000,4,IF(P380&gt;=500,2,0)))))</f>
        <v>0</v>
      </c>
      <c r="Q768" s="17">
        <f>IF(Q380&gt;=1000,10,IF(Q380&gt;=800,8,IF(Q380&gt;=600,6,IF(Q380&gt;=400,4,IF(Q380&gt;=200,2,0)))))</f>
        <v>0</v>
      </c>
      <c r="R768" s="17">
        <f>IF(R380&gt;=5000,5,IF(R380&gt;=3000,4,IF(R380&gt;=2000,3,IF(R380&gt;=1000,2,IF(R380&gt;=500,1,0)))))</f>
        <v>0</v>
      </c>
      <c r="S768" s="17">
        <f>IF(S380&gt;=4000,5,IF(S380&gt;=2500,4,IF(S380&gt;=1000,3,IF(S380&gt;=500,2,IF(S380&gt;=300,1,0)))))</f>
        <v>0</v>
      </c>
      <c r="T768" s="17">
        <f>IF(T380&gt;=15,15,IF(T380&gt;=12,12,IF(T380&gt;=9,9,IF(T380&gt;=6,6,IF(T380&gt;=1,3,0)))))</f>
        <v>0</v>
      </c>
      <c r="U768" s="17">
        <f>IF(U380&gt;=50,15,IF(U380&gt;=20,10,IF(U380&gt;=1,5,0)))</f>
        <v>0</v>
      </c>
      <c r="V768" s="17">
        <f>IF(V380&gt;=3,15,IF(V380&gt;=2,10,IF(V380&gt;=1,5,0)))</f>
        <v>0</v>
      </c>
      <c r="W768" s="17">
        <f>IF(W380&gt;=25,10,IF(W380&gt;=20,8,IF(W380&gt;=16,6,IF(W380&gt;=11,4,IF(W380&gt;=6,2,IF(W380&gt;=1,1,0))))))</f>
        <v>0</v>
      </c>
      <c r="X768" s="17">
        <f>IF(X380="구성",15,0)</f>
        <v>0</v>
      </c>
      <c r="Y768" s="17">
        <f>IF(Y380&gt;=4,10,IF(Y380=3,8,IF(Y380=2,6,IF(Y380=1,4,0))))</f>
        <v>0</v>
      </c>
      <c r="Z768" s="35">
        <f>Z380</f>
        <v>0</v>
      </c>
      <c r="AA768" s="35">
        <f>AA380</f>
        <v>0</v>
      </c>
      <c r="AB768" s="35">
        <f>AB380</f>
        <v>0</v>
      </c>
      <c r="AC768" s="35">
        <f>AC380</f>
        <v>0</v>
      </c>
      <c r="AD768" s="35">
        <f>AD380</f>
        <v>0</v>
      </c>
      <c r="AE768" s="18">
        <f t="shared" si="13"/>
        <v>0</v>
      </c>
    </row>
    <row r="769" spans="1:31" x14ac:dyDescent="0.3">
      <c r="A769" s="217">
        <f>A381</f>
        <v>376</v>
      </c>
      <c r="B769" s="16">
        <f>B381</f>
        <v>0</v>
      </c>
      <c r="C769" s="198">
        <f>C381</f>
        <v>0</v>
      </c>
      <c r="D769" s="16">
        <f>D381</f>
        <v>0</v>
      </c>
      <c r="E769" s="16">
        <f t="shared" si="12"/>
        <v>0</v>
      </c>
      <c r="F769" s="17">
        <f>IF(F381="후원(일시22건 또는 정기8건)또는 자원봉사(8명)",10,IF(F381="후원(일시13건 또는 정기5건)또는 자원봉사(7명)",8,IF(F381="후원(일시7건 또는 정기3건)또는 자원봉사(4명)",6,IF(F381="후원(일시4건 또는 정기2건)또는 자원봉사(2명)",4,IF(F381="후원(일시1건 또는 정기1건)또는 자원봉사(1명)",2,0)))))</f>
        <v>0</v>
      </c>
      <c r="G769" s="17">
        <f>IF(G381="게시",5,0)</f>
        <v>0</v>
      </c>
      <c r="H769" s="17">
        <f>IF(H381&gt;=6,20,IF(H381=5,15,IF(H381=4,10,IF(H381=3,5,0))))</f>
        <v>0</v>
      </c>
      <c r="I769" s="17">
        <f>IF(I381&gt;=30,20,IF(I381&gt;=22,15,IF(I381&gt;=15,10,IF(I381&gt;=8,5,0))))</f>
        <v>0</v>
      </c>
      <c r="J769" s="17">
        <f>IF(J381&gt;=500,10,IF(J381&gt;=300,8,IF(J381&gt;=200,6,IF(J381&gt;=100,4,IF(J381&gt;=1,2,IF(J381=0,0))))))</f>
        <v>0</v>
      </c>
      <c r="K769" s="17">
        <f>IF(K381&gt;=40,15,IF(K381&gt;=25,12,IF(K381&gt;=15,9,IF(K381&gt;=8,6,0))))</f>
        <v>0</v>
      </c>
      <c r="L769" s="17">
        <f>IF(L381="설치",5,0)</f>
        <v>0</v>
      </c>
      <c r="M769" s="17">
        <f>IF(M381="가능",5,0)</f>
        <v>0</v>
      </c>
      <c r="N769" s="17">
        <f>IF(N381="사용",5,0)</f>
        <v>0</v>
      </c>
      <c r="O769" s="17">
        <f>IF(O381&gt;=550,10,IF(O381&gt;=400,8,IF(O381&gt;=300,6,IF(O381&gt;=200,4,IF(O381&gt;=50,2,0)))))</f>
        <v>0</v>
      </c>
      <c r="P769" s="17">
        <f>IF(P381&gt;=5000,10,IF(P381&gt;=3000,8,IF(P381&gt;=2000,6,IF(P381&gt;=1000,4,IF(P381&gt;=500,2,0)))))</f>
        <v>0</v>
      </c>
      <c r="Q769" s="17">
        <f>IF(Q381&gt;=1000,10,IF(Q381&gt;=800,8,IF(Q381&gt;=600,6,IF(Q381&gt;=400,4,IF(Q381&gt;=200,2,0)))))</f>
        <v>0</v>
      </c>
      <c r="R769" s="17">
        <f>IF(R381&gt;=5000,5,IF(R381&gt;=3000,4,IF(R381&gt;=2000,3,IF(R381&gt;=1000,2,IF(R381&gt;=500,1,0)))))</f>
        <v>0</v>
      </c>
      <c r="S769" s="17">
        <f>IF(S381&gt;=4000,5,IF(S381&gt;=2500,4,IF(S381&gt;=1000,3,IF(S381&gt;=500,2,IF(S381&gt;=300,1,0)))))</f>
        <v>0</v>
      </c>
      <c r="T769" s="17">
        <f>IF(T381&gt;=15,15,IF(T381&gt;=12,12,IF(T381&gt;=9,9,IF(T381&gt;=6,6,IF(T381&gt;=1,3,0)))))</f>
        <v>0</v>
      </c>
      <c r="U769" s="17">
        <f>IF(U381&gt;=50,15,IF(U381&gt;=20,10,IF(U381&gt;=1,5,0)))</f>
        <v>0</v>
      </c>
      <c r="V769" s="17">
        <f>IF(V381&gt;=3,15,IF(V381&gt;=2,10,IF(V381&gt;=1,5,0)))</f>
        <v>0</v>
      </c>
      <c r="W769" s="17">
        <f>IF(W381&gt;=25,10,IF(W381&gt;=20,8,IF(W381&gt;=16,6,IF(W381&gt;=11,4,IF(W381&gt;=6,2,IF(W381&gt;=1,1,0))))))</f>
        <v>0</v>
      </c>
      <c r="X769" s="17">
        <f>IF(X381="구성",15,0)</f>
        <v>0</v>
      </c>
      <c r="Y769" s="17">
        <f>IF(Y381&gt;=4,10,IF(Y381=3,8,IF(Y381=2,6,IF(Y381=1,4,0))))</f>
        <v>0</v>
      </c>
      <c r="Z769" s="35">
        <f>Z381</f>
        <v>0</v>
      </c>
      <c r="AA769" s="35">
        <f>AA381</f>
        <v>0</v>
      </c>
      <c r="AB769" s="35">
        <f>AB381</f>
        <v>0</v>
      </c>
      <c r="AC769" s="35">
        <f>AC381</f>
        <v>0</v>
      </c>
      <c r="AD769" s="35">
        <f>AD381</f>
        <v>0</v>
      </c>
      <c r="AE769" s="18">
        <f t="shared" si="13"/>
        <v>0</v>
      </c>
    </row>
    <row r="770" spans="1:31" x14ac:dyDescent="0.3">
      <c r="A770" s="217">
        <f>A382</f>
        <v>377</v>
      </c>
      <c r="B770" s="16">
        <f>B382</f>
        <v>0</v>
      </c>
      <c r="C770" s="198">
        <f>C382</f>
        <v>0</v>
      </c>
      <c r="D770" s="16">
        <f>D382</f>
        <v>0</v>
      </c>
      <c r="E770" s="16">
        <f t="shared" si="12"/>
        <v>0</v>
      </c>
      <c r="F770" s="17">
        <f>IF(F382="후원(일시22건 또는 정기8건)또는 자원봉사(8명)",10,IF(F382="후원(일시13건 또는 정기5건)또는 자원봉사(7명)",8,IF(F382="후원(일시7건 또는 정기3건)또는 자원봉사(4명)",6,IF(F382="후원(일시4건 또는 정기2건)또는 자원봉사(2명)",4,IF(F382="후원(일시1건 또는 정기1건)또는 자원봉사(1명)",2,0)))))</f>
        <v>0</v>
      </c>
      <c r="G770" s="17">
        <f>IF(G382="게시",5,0)</f>
        <v>0</v>
      </c>
      <c r="H770" s="17">
        <f>IF(H382&gt;=6,20,IF(H382=5,15,IF(H382=4,10,IF(H382=3,5,0))))</f>
        <v>0</v>
      </c>
      <c r="I770" s="17">
        <f>IF(I382&gt;=30,20,IF(I382&gt;=22,15,IF(I382&gt;=15,10,IF(I382&gt;=8,5,0))))</f>
        <v>0</v>
      </c>
      <c r="J770" s="17">
        <f>IF(J382&gt;=500,10,IF(J382&gt;=300,8,IF(J382&gt;=200,6,IF(J382&gt;=100,4,IF(J382&gt;=1,2,IF(J382=0,0))))))</f>
        <v>0</v>
      </c>
      <c r="K770" s="17">
        <f>IF(K382&gt;=40,15,IF(K382&gt;=25,12,IF(K382&gt;=15,9,IF(K382&gt;=8,6,0))))</f>
        <v>0</v>
      </c>
      <c r="L770" s="17">
        <f>IF(L382="설치",5,0)</f>
        <v>0</v>
      </c>
      <c r="M770" s="17">
        <f>IF(M382="가능",5,0)</f>
        <v>0</v>
      </c>
      <c r="N770" s="17">
        <f>IF(N382="사용",5,0)</f>
        <v>0</v>
      </c>
      <c r="O770" s="17">
        <f>IF(O382&gt;=550,10,IF(O382&gt;=400,8,IF(O382&gt;=300,6,IF(O382&gt;=200,4,IF(O382&gt;=50,2,0)))))</f>
        <v>0</v>
      </c>
      <c r="P770" s="17">
        <f>IF(P382&gt;=5000,10,IF(P382&gt;=3000,8,IF(P382&gt;=2000,6,IF(P382&gt;=1000,4,IF(P382&gt;=500,2,0)))))</f>
        <v>0</v>
      </c>
      <c r="Q770" s="17">
        <f>IF(Q382&gt;=1000,10,IF(Q382&gt;=800,8,IF(Q382&gt;=600,6,IF(Q382&gt;=400,4,IF(Q382&gt;=200,2,0)))))</f>
        <v>0</v>
      </c>
      <c r="R770" s="17">
        <f>IF(R382&gt;=5000,5,IF(R382&gt;=3000,4,IF(R382&gt;=2000,3,IF(R382&gt;=1000,2,IF(R382&gt;=500,1,0)))))</f>
        <v>0</v>
      </c>
      <c r="S770" s="17">
        <f>IF(S382&gt;=4000,5,IF(S382&gt;=2500,4,IF(S382&gt;=1000,3,IF(S382&gt;=500,2,IF(S382&gt;=300,1,0)))))</f>
        <v>0</v>
      </c>
      <c r="T770" s="17">
        <f>IF(T382&gt;=15,15,IF(T382&gt;=12,12,IF(T382&gt;=9,9,IF(T382&gt;=6,6,IF(T382&gt;=1,3,0)))))</f>
        <v>0</v>
      </c>
      <c r="U770" s="17">
        <f>IF(U382&gt;=50,15,IF(U382&gt;=20,10,IF(U382&gt;=1,5,0)))</f>
        <v>0</v>
      </c>
      <c r="V770" s="17">
        <f>IF(V382&gt;=3,15,IF(V382&gt;=2,10,IF(V382&gt;=1,5,0)))</f>
        <v>0</v>
      </c>
      <c r="W770" s="17">
        <f>IF(W382&gt;=25,10,IF(W382&gt;=20,8,IF(W382&gt;=16,6,IF(W382&gt;=11,4,IF(W382&gt;=6,2,IF(W382&gt;=1,1,0))))))</f>
        <v>0</v>
      </c>
      <c r="X770" s="17">
        <f>IF(X382="구성",15,0)</f>
        <v>0</v>
      </c>
      <c r="Y770" s="17">
        <f>IF(Y382&gt;=4,10,IF(Y382=3,8,IF(Y382=2,6,IF(Y382=1,4,0))))</f>
        <v>0</v>
      </c>
      <c r="Z770" s="35">
        <f>Z382</f>
        <v>0</v>
      </c>
      <c r="AA770" s="35">
        <f>AA382</f>
        <v>0</v>
      </c>
      <c r="AB770" s="35">
        <f>AB382</f>
        <v>0</v>
      </c>
      <c r="AC770" s="35">
        <f>AC382</f>
        <v>0</v>
      </c>
      <c r="AD770" s="35">
        <f>AD382</f>
        <v>0</v>
      </c>
      <c r="AE770" s="18">
        <f t="shared" si="13"/>
        <v>0</v>
      </c>
    </row>
    <row r="771" spans="1:31" x14ac:dyDescent="0.3">
      <c r="A771" s="217">
        <f>A383</f>
        <v>378</v>
      </c>
      <c r="B771" s="16">
        <f>B383</f>
        <v>0</v>
      </c>
      <c r="C771" s="198">
        <f>C383</f>
        <v>0</v>
      </c>
      <c r="D771" s="16">
        <f>D383</f>
        <v>0</v>
      </c>
      <c r="E771" s="16">
        <f t="shared" si="12"/>
        <v>0</v>
      </c>
      <c r="F771" s="17">
        <f>IF(F383="후원(일시22건 또는 정기8건)또는 자원봉사(8명)",10,IF(F383="후원(일시13건 또는 정기5건)또는 자원봉사(7명)",8,IF(F383="후원(일시7건 또는 정기3건)또는 자원봉사(4명)",6,IF(F383="후원(일시4건 또는 정기2건)또는 자원봉사(2명)",4,IF(F383="후원(일시1건 또는 정기1건)또는 자원봉사(1명)",2,0)))))</f>
        <v>0</v>
      </c>
      <c r="G771" s="17">
        <f>IF(G383="게시",5,0)</f>
        <v>0</v>
      </c>
      <c r="H771" s="17">
        <f>IF(H383&gt;=6,20,IF(H383=5,15,IF(H383=4,10,IF(H383=3,5,0))))</f>
        <v>0</v>
      </c>
      <c r="I771" s="17">
        <f>IF(I383&gt;=30,20,IF(I383&gt;=22,15,IF(I383&gt;=15,10,IF(I383&gt;=8,5,0))))</f>
        <v>0</v>
      </c>
      <c r="J771" s="17">
        <f>IF(J383&gt;=500,10,IF(J383&gt;=300,8,IF(J383&gt;=200,6,IF(J383&gt;=100,4,IF(J383&gt;=1,2,IF(J383=0,0))))))</f>
        <v>0</v>
      </c>
      <c r="K771" s="17">
        <f>IF(K383&gt;=40,15,IF(K383&gt;=25,12,IF(K383&gt;=15,9,IF(K383&gt;=8,6,0))))</f>
        <v>0</v>
      </c>
      <c r="L771" s="17">
        <f>IF(L383="설치",5,0)</f>
        <v>0</v>
      </c>
      <c r="M771" s="17">
        <f>IF(M383="가능",5,0)</f>
        <v>0</v>
      </c>
      <c r="N771" s="17">
        <f>IF(N383="사용",5,0)</f>
        <v>0</v>
      </c>
      <c r="O771" s="17">
        <f>IF(O383&gt;=550,10,IF(O383&gt;=400,8,IF(O383&gt;=300,6,IF(O383&gt;=200,4,IF(O383&gt;=50,2,0)))))</f>
        <v>0</v>
      </c>
      <c r="P771" s="17">
        <f>IF(P383&gt;=5000,10,IF(P383&gt;=3000,8,IF(P383&gt;=2000,6,IF(P383&gt;=1000,4,IF(P383&gt;=500,2,0)))))</f>
        <v>0</v>
      </c>
      <c r="Q771" s="17">
        <f>IF(Q383&gt;=1000,10,IF(Q383&gt;=800,8,IF(Q383&gt;=600,6,IF(Q383&gt;=400,4,IF(Q383&gt;=200,2,0)))))</f>
        <v>0</v>
      </c>
      <c r="R771" s="17">
        <f>IF(R383&gt;=5000,5,IF(R383&gt;=3000,4,IF(R383&gt;=2000,3,IF(R383&gt;=1000,2,IF(R383&gt;=500,1,0)))))</f>
        <v>0</v>
      </c>
      <c r="S771" s="17">
        <f>IF(S383&gt;=4000,5,IF(S383&gt;=2500,4,IF(S383&gt;=1000,3,IF(S383&gt;=500,2,IF(S383&gt;=300,1,0)))))</f>
        <v>0</v>
      </c>
      <c r="T771" s="17">
        <f>IF(T383&gt;=15,15,IF(T383&gt;=12,12,IF(T383&gt;=9,9,IF(T383&gt;=6,6,IF(T383&gt;=1,3,0)))))</f>
        <v>0</v>
      </c>
      <c r="U771" s="17">
        <f>IF(U383&gt;=50,15,IF(U383&gt;=20,10,IF(U383&gt;=1,5,0)))</f>
        <v>0</v>
      </c>
      <c r="V771" s="17">
        <f>IF(V383&gt;=3,15,IF(V383&gt;=2,10,IF(V383&gt;=1,5,0)))</f>
        <v>0</v>
      </c>
      <c r="W771" s="17">
        <f>IF(W383&gt;=25,10,IF(W383&gt;=20,8,IF(W383&gt;=16,6,IF(W383&gt;=11,4,IF(W383&gt;=6,2,IF(W383&gt;=1,1,0))))))</f>
        <v>0</v>
      </c>
      <c r="X771" s="17">
        <f>IF(X383="구성",15,0)</f>
        <v>0</v>
      </c>
      <c r="Y771" s="17">
        <f>IF(Y383&gt;=4,10,IF(Y383=3,8,IF(Y383=2,6,IF(Y383=1,4,0))))</f>
        <v>0</v>
      </c>
      <c r="Z771" s="35">
        <f>Z383</f>
        <v>0</v>
      </c>
      <c r="AA771" s="35">
        <f>AA383</f>
        <v>0</v>
      </c>
      <c r="AB771" s="35">
        <f>AB383</f>
        <v>0</v>
      </c>
      <c r="AC771" s="35">
        <f>AC383</f>
        <v>0</v>
      </c>
      <c r="AD771" s="35">
        <f>AD383</f>
        <v>0</v>
      </c>
      <c r="AE771" s="18">
        <f t="shared" si="13"/>
        <v>0</v>
      </c>
    </row>
    <row r="772" spans="1:31" x14ac:dyDescent="0.3">
      <c r="A772" s="217">
        <f>A384</f>
        <v>379</v>
      </c>
      <c r="B772" s="16">
        <f>B384</f>
        <v>0</v>
      </c>
      <c r="C772" s="198">
        <f>C384</f>
        <v>0</v>
      </c>
      <c r="D772" s="16">
        <f>D384</f>
        <v>0</v>
      </c>
      <c r="E772" s="16">
        <f t="shared" si="12"/>
        <v>0</v>
      </c>
      <c r="F772" s="17">
        <f>IF(F384="후원(일시22건 또는 정기8건)또는 자원봉사(8명)",10,IF(F384="후원(일시13건 또는 정기5건)또는 자원봉사(7명)",8,IF(F384="후원(일시7건 또는 정기3건)또는 자원봉사(4명)",6,IF(F384="후원(일시4건 또는 정기2건)또는 자원봉사(2명)",4,IF(F384="후원(일시1건 또는 정기1건)또는 자원봉사(1명)",2,0)))))</f>
        <v>0</v>
      </c>
      <c r="G772" s="17">
        <f>IF(G384="게시",5,0)</f>
        <v>0</v>
      </c>
      <c r="H772" s="17">
        <f>IF(H384&gt;=6,20,IF(H384=5,15,IF(H384=4,10,IF(H384=3,5,0))))</f>
        <v>0</v>
      </c>
      <c r="I772" s="17">
        <f>IF(I384&gt;=30,20,IF(I384&gt;=22,15,IF(I384&gt;=15,10,IF(I384&gt;=8,5,0))))</f>
        <v>0</v>
      </c>
      <c r="J772" s="17">
        <f>IF(J384&gt;=500,10,IF(J384&gt;=300,8,IF(J384&gt;=200,6,IF(J384&gt;=100,4,IF(J384&gt;=1,2,IF(J384=0,0))))))</f>
        <v>0</v>
      </c>
      <c r="K772" s="17">
        <f>IF(K384&gt;=40,15,IF(K384&gt;=25,12,IF(K384&gt;=15,9,IF(K384&gt;=8,6,0))))</f>
        <v>0</v>
      </c>
      <c r="L772" s="17">
        <f>IF(L384="설치",5,0)</f>
        <v>0</v>
      </c>
      <c r="M772" s="17">
        <f>IF(M384="가능",5,0)</f>
        <v>0</v>
      </c>
      <c r="N772" s="17">
        <f>IF(N384="사용",5,0)</f>
        <v>0</v>
      </c>
      <c r="O772" s="17">
        <f>IF(O384&gt;=550,10,IF(O384&gt;=400,8,IF(O384&gt;=300,6,IF(O384&gt;=200,4,IF(O384&gt;=50,2,0)))))</f>
        <v>0</v>
      </c>
      <c r="P772" s="17">
        <f>IF(P384&gt;=5000,10,IF(P384&gt;=3000,8,IF(P384&gt;=2000,6,IF(P384&gt;=1000,4,IF(P384&gt;=500,2,0)))))</f>
        <v>0</v>
      </c>
      <c r="Q772" s="17">
        <f>IF(Q384&gt;=1000,10,IF(Q384&gt;=800,8,IF(Q384&gt;=600,6,IF(Q384&gt;=400,4,IF(Q384&gt;=200,2,0)))))</f>
        <v>0</v>
      </c>
      <c r="R772" s="17">
        <f>IF(R384&gt;=5000,5,IF(R384&gt;=3000,4,IF(R384&gt;=2000,3,IF(R384&gt;=1000,2,IF(R384&gt;=500,1,0)))))</f>
        <v>0</v>
      </c>
      <c r="S772" s="17">
        <f>IF(S384&gt;=4000,5,IF(S384&gt;=2500,4,IF(S384&gt;=1000,3,IF(S384&gt;=500,2,IF(S384&gt;=300,1,0)))))</f>
        <v>0</v>
      </c>
      <c r="T772" s="17">
        <f>IF(T384&gt;=15,15,IF(T384&gt;=12,12,IF(T384&gt;=9,9,IF(T384&gt;=6,6,IF(T384&gt;=1,3,0)))))</f>
        <v>0</v>
      </c>
      <c r="U772" s="17">
        <f>IF(U384&gt;=50,15,IF(U384&gt;=20,10,IF(U384&gt;=1,5,0)))</f>
        <v>0</v>
      </c>
      <c r="V772" s="17">
        <f>IF(V384&gt;=3,15,IF(V384&gt;=2,10,IF(V384&gt;=1,5,0)))</f>
        <v>0</v>
      </c>
      <c r="W772" s="17">
        <f>IF(W384&gt;=25,10,IF(W384&gt;=20,8,IF(W384&gt;=16,6,IF(W384&gt;=11,4,IF(W384&gt;=6,2,IF(W384&gt;=1,1,0))))))</f>
        <v>0</v>
      </c>
      <c r="X772" s="17">
        <f>IF(X384="구성",15,0)</f>
        <v>0</v>
      </c>
      <c r="Y772" s="17">
        <f>IF(Y384&gt;=4,10,IF(Y384=3,8,IF(Y384=2,6,IF(Y384=1,4,0))))</f>
        <v>0</v>
      </c>
      <c r="Z772" s="35">
        <f>Z384</f>
        <v>0</v>
      </c>
      <c r="AA772" s="35">
        <f>AA384</f>
        <v>0</v>
      </c>
      <c r="AB772" s="35">
        <f>AB384</f>
        <v>0</v>
      </c>
      <c r="AC772" s="35">
        <f>AC384</f>
        <v>0</v>
      </c>
      <c r="AD772" s="35">
        <f>AD384</f>
        <v>0</v>
      </c>
      <c r="AE772" s="18">
        <f t="shared" si="13"/>
        <v>0</v>
      </c>
    </row>
    <row r="773" spans="1:31" x14ac:dyDescent="0.3">
      <c r="A773" s="217">
        <f>A385</f>
        <v>380</v>
      </c>
      <c r="B773" s="16">
        <f>B385</f>
        <v>0</v>
      </c>
      <c r="C773" s="198">
        <f>C385</f>
        <v>0</v>
      </c>
      <c r="D773" s="16">
        <f>D385</f>
        <v>0</v>
      </c>
      <c r="E773" s="16">
        <f t="shared" si="12"/>
        <v>0</v>
      </c>
      <c r="F773" s="17">
        <f>IF(F385="후원(일시22건 또는 정기8건)또는 자원봉사(8명)",10,IF(F385="후원(일시13건 또는 정기5건)또는 자원봉사(7명)",8,IF(F385="후원(일시7건 또는 정기3건)또는 자원봉사(4명)",6,IF(F385="후원(일시4건 또는 정기2건)또는 자원봉사(2명)",4,IF(F385="후원(일시1건 또는 정기1건)또는 자원봉사(1명)",2,0)))))</f>
        <v>0</v>
      </c>
      <c r="G773" s="17">
        <f>IF(G385="게시",5,0)</f>
        <v>0</v>
      </c>
      <c r="H773" s="17">
        <f>IF(H385&gt;=6,20,IF(H385=5,15,IF(H385=4,10,IF(H385=3,5,0))))</f>
        <v>0</v>
      </c>
      <c r="I773" s="17">
        <f>IF(I385&gt;=30,20,IF(I385&gt;=22,15,IF(I385&gt;=15,10,IF(I385&gt;=8,5,0))))</f>
        <v>0</v>
      </c>
      <c r="J773" s="17">
        <f>IF(J385&gt;=500,10,IF(J385&gt;=300,8,IF(J385&gt;=200,6,IF(J385&gt;=100,4,IF(J385&gt;=1,2,IF(J385=0,0))))))</f>
        <v>0</v>
      </c>
      <c r="K773" s="17">
        <f>IF(K385&gt;=40,15,IF(K385&gt;=25,12,IF(K385&gt;=15,9,IF(K385&gt;=8,6,0))))</f>
        <v>0</v>
      </c>
      <c r="L773" s="17">
        <f>IF(L385="설치",5,0)</f>
        <v>0</v>
      </c>
      <c r="M773" s="17">
        <f>IF(M385="가능",5,0)</f>
        <v>0</v>
      </c>
      <c r="N773" s="17">
        <f>IF(N385="사용",5,0)</f>
        <v>0</v>
      </c>
      <c r="O773" s="17">
        <f>IF(O385&gt;=550,10,IF(O385&gt;=400,8,IF(O385&gt;=300,6,IF(O385&gt;=200,4,IF(O385&gt;=50,2,0)))))</f>
        <v>0</v>
      </c>
      <c r="P773" s="17">
        <f>IF(P385&gt;=5000,10,IF(P385&gt;=3000,8,IF(P385&gt;=2000,6,IF(P385&gt;=1000,4,IF(P385&gt;=500,2,0)))))</f>
        <v>0</v>
      </c>
      <c r="Q773" s="17">
        <f>IF(Q385&gt;=1000,10,IF(Q385&gt;=800,8,IF(Q385&gt;=600,6,IF(Q385&gt;=400,4,IF(Q385&gt;=200,2,0)))))</f>
        <v>0</v>
      </c>
      <c r="R773" s="17">
        <f>IF(R385&gt;=5000,5,IF(R385&gt;=3000,4,IF(R385&gt;=2000,3,IF(R385&gt;=1000,2,IF(R385&gt;=500,1,0)))))</f>
        <v>0</v>
      </c>
      <c r="S773" s="17">
        <f>IF(S385&gt;=4000,5,IF(S385&gt;=2500,4,IF(S385&gt;=1000,3,IF(S385&gt;=500,2,IF(S385&gt;=300,1,0)))))</f>
        <v>0</v>
      </c>
      <c r="T773" s="17">
        <f>IF(T385&gt;=15,15,IF(T385&gt;=12,12,IF(T385&gt;=9,9,IF(T385&gt;=6,6,IF(T385&gt;=1,3,0)))))</f>
        <v>0</v>
      </c>
      <c r="U773" s="17">
        <f>IF(U385&gt;=50,15,IF(U385&gt;=20,10,IF(U385&gt;=1,5,0)))</f>
        <v>0</v>
      </c>
      <c r="V773" s="17">
        <f>IF(V385&gt;=3,15,IF(V385&gt;=2,10,IF(V385&gt;=1,5,0)))</f>
        <v>0</v>
      </c>
      <c r="W773" s="17">
        <f>IF(W385&gt;=25,10,IF(W385&gt;=20,8,IF(W385&gt;=16,6,IF(W385&gt;=11,4,IF(W385&gt;=6,2,IF(W385&gt;=1,1,0))))))</f>
        <v>0</v>
      </c>
      <c r="X773" s="17">
        <f>IF(X385="구성",15,0)</f>
        <v>0</v>
      </c>
      <c r="Y773" s="17">
        <f>IF(Y385&gt;=4,10,IF(Y385=3,8,IF(Y385=2,6,IF(Y385=1,4,0))))</f>
        <v>0</v>
      </c>
      <c r="Z773" s="35">
        <f>Z385</f>
        <v>0</v>
      </c>
      <c r="AA773" s="35">
        <f>AA385</f>
        <v>0</v>
      </c>
      <c r="AB773" s="35">
        <f>AB385</f>
        <v>0</v>
      </c>
      <c r="AC773" s="35">
        <f>AC385</f>
        <v>0</v>
      </c>
      <c r="AD773" s="35">
        <f>AD385</f>
        <v>0</v>
      </c>
      <c r="AE773" s="18">
        <f t="shared" si="13"/>
        <v>0</v>
      </c>
    </row>
    <row r="774" spans="1:31" x14ac:dyDescent="0.3">
      <c r="A774" s="217">
        <f>A386</f>
        <v>381</v>
      </c>
      <c r="B774" s="16">
        <f>B386</f>
        <v>0</v>
      </c>
      <c r="C774" s="198">
        <f>C386</f>
        <v>0</v>
      </c>
      <c r="D774" s="16">
        <f>D386</f>
        <v>0</v>
      </c>
      <c r="E774" s="16">
        <f t="shared" si="12"/>
        <v>0</v>
      </c>
      <c r="F774" s="17">
        <f>IF(F386="후원(일시22건 또는 정기8건)또는 자원봉사(8명)",10,IF(F386="후원(일시13건 또는 정기5건)또는 자원봉사(7명)",8,IF(F386="후원(일시7건 또는 정기3건)또는 자원봉사(4명)",6,IF(F386="후원(일시4건 또는 정기2건)또는 자원봉사(2명)",4,IF(F386="후원(일시1건 또는 정기1건)또는 자원봉사(1명)",2,0)))))</f>
        <v>0</v>
      </c>
      <c r="G774" s="17">
        <f>IF(G386="게시",5,0)</f>
        <v>0</v>
      </c>
      <c r="H774" s="17">
        <f>IF(H386&gt;=6,20,IF(H386=5,15,IF(H386=4,10,IF(H386=3,5,0))))</f>
        <v>0</v>
      </c>
      <c r="I774" s="17">
        <f>IF(I386&gt;=30,20,IF(I386&gt;=22,15,IF(I386&gt;=15,10,IF(I386&gt;=8,5,0))))</f>
        <v>0</v>
      </c>
      <c r="J774" s="17">
        <f>IF(J386&gt;=500,10,IF(J386&gt;=300,8,IF(J386&gt;=200,6,IF(J386&gt;=100,4,IF(J386&gt;=1,2,IF(J386=0,0))))))</f>
        <v>0</v>
      </c>
      <c r="K774" s="17">
        <f>IF(K386&gt;=40,15,IF(K386&gt;=25,12,IF(K386&gt;=15,9,IF(K386&gt;=8,6,0))))</f>
        <v>0</v>
      </c>
      <c r="L774" s="17">
        <f>IF(L386="설치",5,0)</f>
        <v>0</v>
      </c>
      <c r="M774" s="17">
        <f>IF(M386="가능",5,0)</f>
        <v>0</v>
      </c>
      <c r="N774" s="17">
        <f>IF(N386="사용",5,0)</f>
        <v>0</v>
      </c>
      <c r="O774" s="17">
        <f>IF(O386&gt;=550,10,IF(O386&gt;=400,8,IF(O386&gt;=300,6,IF(O386&gt;=200,4,IF(O386&gt;=50,2,0)))))</f>
        <v>0</v>
      </c>
      <c r="P774" s="17">
        <f>IF(P386&gt;=5000,10,IF(P386&gt;=3000,8,IF(P386&gt;=2000,6,IF(P386&gt;=1000,4,IF(P386&gt;=500,2,0)))))</f>
        <v>0</v>
      </c>
      <c r="Q774" s="17">
        <f>IF(Q386&gt;=1000,10,IF(Q386&gt;=800,8,IF(Q386&gt;=600,6,IF(Q386&gt;=400,4,IF(Q386&gt;=200,2,0)))))</f>
        <v>0</v>
      </c>
      <c r="R774" s="17">
        <f>IF(R386&gt;=5000,5,IF(R386&gt;=3000,4,IF(R386&gt;=2000,3,IF(R386&gt;=1000,2,IF(R386&gt;=500,1,0)))))</f>
        <v>0</v>
      </c>
      <c r="S774" s="17">
        <f>IF(S386&gt;=4000,5,IF(S386&gt;=2500,4,IF(S386&gt;=1000,3,IF(S386&gt;=500,2,IF(S386&gt;=300,1,0)))))</f>
        <v>0</v>
      </c>
      <c r="T774" s="17">
        <f>IF(T386&gt;=15,15,IF(T386&gt;=12,12,IF(T386&gt;=9,9,IF(T386&gt;=6,6,IF(T386&gt;=1,3,0)))))</f>
        <v>0</v>
      </c>
      <c r="U774" s="17">
        <f>IF(U386&gt;=50,15,IF(U386&gt;=20,10,IF(U386&gt;=1,5,0)))</f>
        <v>0</v>
      </c>
      <c r="V774" s="17">
        <f>IF(V386&gt;=3,15,IF(V386&gt;=2,10,IF(V386&gt;=1,5,0)))</f>
        <v>0</v>
      </c>
      <c r="W774" s="17">
        <f>IF(W386&gt;=25,10,IF(W386&gt;=20,8,IF(W386&gt;=16,6,IF(W386&gt;=11,4,IF(W386&gt;=6,2,IF(W386&gt;=1,1,0))))))</f>
        <v>0</v>
      </c>
      <c r="X774" s="17">
        <f>IF(X386="구성",15,0)</f>
        <v>0</v>
      </c>
      <c r="Y774" s="17">
        <f>IF(Y386&gt;=4,10,IF(Y386=3,8,IF(Y386=2,6,IF(Y386=1,4,0))))</f>
        <v>0</v>
      </c>
      <c r="Z774" s="35">
        <f>Z386</f>
        <v>0</v>
      </c>
      <c r="AA774" s="35">
        <f>AA386</f>
        <v>0</v>
      </c>
      <c r="AB774" s="35">
        <f>AB386</f>
        <v>0</v>
      </c>
      <c r="AC774" s="35">
        <f>AC386</f>
        <v>0</v>
      </c>
      <c r="AD774" s="35">
        <f>AD386</f>
        <v>0</v>
      </c>
      <c r="AE774" s="18">
        <f t="shared" si="13"/>
        <v>0</v>
      </c>
    </row>
    <row r="775" spans="1:31" x14ac:dyDescent="0.3">
      <c r="A775" s="217">
        <f>A387</f>
        <v>382</v>
      </c>
      <c r="B775" s="16">
        <f>B387</f>
        <v>0</v>
      </c>
      <c r="C775" s="198">
        <f>C387</f>
        <v>0</v>
      </c>
      <c r="D775" s="16">
        <f>D387</f>
        <v>0</v>
      </c>
      <c r="E775" s="16">
        <f t="shared" si="12"/>
        <v>0</v>
      </c>
      <c r="F775" s="17">
        <f>IF(F387="후원(일시22건 또는 정기8건)또는 자원봉사(8명)",10,IF(F387="후원(일시13건 또는 정기5건)또는 자원봉사(7명)",8,IF(F387="후원(일시7건 또는 정기3건)또는 자원봉사(4명)",6,IF(F387="후원(일시4건 또는 정기2건)또는 자원봉사(2명)",4,IF(F387="후원(일시1건 또는 정기1건)또는 자원봉사(1명)",2,0)))))</f>
        <v>0</v>
      </c>
      <c r="G775" s="17">
        <f>IF(G387="게시",5,0)</f>
        <v>0</v>
      </c>
      <c r="H775" s="17">
        <f>IF(H387&gt;=6,20,IF(H387=5,15,IF(H387=4,10,IF(H387=3,5,0))))</f>
        <v>0</v>
      </c>
      <c r="I775" s="17">
        <f>IF(I387&gt;=30,20,IF(I387&gt;=22,15,IF(I387&gt;=15,10,IF(I387&gt;=8,5,0))))</f>
        <v>0</v>
      </c>
      <c r="J775" s="17">
        <f>IF(J387&gt;=500,10,IF(J387&gt;=300,8,IF(J387&gt;=200,6,IF(J387&gt;=100,4,IF(J387&gt;=1,2,IF(J387=0,0))))))</f>
        <v>0</v>
      </c>
      <c r="K775" s="17">
        <f>IF(K387&gt;=40,15,IF(K387&gt;=25,12,IF(K387&gt;=15,9,IF(K387&gt;=8,6,0))))</f>
        <v>0</v>
      </c>
      <c r="L775" s="17">
        <f>IF(L387="설치",5,0)</f>
        <v>0</v>
      </c>
      <c r="M775" s="17">
        <f>IF(M387="가능",5,0)</f>
        <v>0</v>
      </c>
      <c r="N775" s="17">
        <f>IF(N387="사용",5,0)</f>
        <v>0</v>
      </c>
      <c r="O775" s="17">
        <f>IF(O387&gt;=550,10,IF(O387&gt;=400,8,IF(O387&gt;=300,6,IF(O387&gt;=200,4,IF(O387&gt;=50,2,0)))))</f>
        <v>0</v>
      </c>
      <c r="P775" s="17">
        <f>IF(P387&gt;=5000,10,IF(P387&gt;=3000,8,IF(P387&gt;=2000,6,IF(P387&gt;=1000,4,IF(P387&gt;=500,2,0)))))</f>
        <v>0</v>
      </c>
      <c r="Q775" s="17">
        <f>IF(Q387&gt;=1000,10,IF(Q387&gt;=800,8,IF(Q387&gt;=600,6,IF(Q387&gt;=400,4,IF(Q387&gt;=200,2,0)))))</f>
        <v>0</v>
      </c>
      <c r="R775" s="17">
        <f>IF(R387&gt;=5000,5,IF(R387&gt;=3000,4,IF(R387&gt;=2000,3,IF(R387&gt;=1000,2,IF(R387&gt;=500,1,0)))))</f>
        <v>0</v>
      </c>
      <c r="S775" s="17">
        <f>IF(S387&gt;=4000,5,IF(S387&gt;=2500,4,IF(S387&gt;=1000,3,IF(S387&gt;=500,2,IF(S387&gt;=300,1,0)))))</f>
        <v>0</v>
      </c>
      <c r="T775" s="17">
        <f>IF(T387&gt;=15,15,IF(T387&gt;=12,12,IF(T387&gt;=9,9,IF(T387&gt;=6,6,IF(T387&gt;=1,3,0)))))</f>
        <v>0</v>
      </c>
      <c r="U775" s="17">
        <f>IF(U387&gt;=50,15,IF(U387&gt;=20,10,IF(U387&gt;=1,5,0)))</f>
        <v>0</v>
      </c>
      <c r="V775" s="17">
        <f>IF(V387&gt;=3,15,IF(V387&gt;=2,10,IF(V387&gt;=1,5,0)))</f>
        <v>0</v>
      </c>
      <c r="W775" s="17">
        <f>IF(W387&gt;=25,10,IF(W387&gt;=20,8,IF(W387&gt;=16,6,IF(W387&gt;=11,4,IF(W387&gt;=6,2,IF(W387&gt;=1,1,0))))))</f>
        <v>0</v>
      </c>
      <c r="X775" s="17">
        <f>IF(X387="구성",15,0)</f>
        <v>0</v>
      </c>
      <c r="Y775" s="17">
        <f>IF(Y387&gt;=4,10,IF(Y387=3,8,IF(Y387=2,6,IF(Y387=1,4,0))))</f>
        <v>0</v>
      </c>
      <c r="Z775" s="35">
        <f>Z387</f>
        <v>0</v>
      </c>
      <c r="AA775" s="35">
        <f>AA387</f>
        <v>0</v>
      </c>
      <c r="AB775" s="35">
        <f>AB387</f>
        <v>0</v>
      </c>
      <c r="AC775" s="35">
        <f>AC387</f>
        <v>0</v>
      </c>
      <c r="AD775" s="35">
        <f>AD387</f>
        <v>0</v>
      </c>
      <c r="AE775" s="18">
        <f t="shared" si="13"/>
        <v>0</v>
      </c>
    </row>
    <row r="776" spans="1:31" x14ac:dyDescent="0.3">
      <c r="A776" s="217">
        <f>A388</f>
        <v>383</v>
      </c>
      <c r="B776" s="16">
        <f>B388</f>
        <v>0</v>
      </c>
      <c r="C776" s="198">
        <f>C388</f>
        <v>0</v>
      </c>
      <c r="D776" s="16">
        <f>D388</f>
        <v>0</v>
      </c>
      <c r="E776" s="16">
        <f t="shared" si="12"/>
        <v>0</v>
      </c>
      <c r="F776" s="17">
        <f>IF(F388="후원(일시22건 또는 정기8건)또는 자원봉사(8명)",10,IF(F388="후원(일시13건 또는 정기5건)또는 자원봉사(7명)",8,IF(F388="후원(일시7건 또는 정기3건)또는 자원봉사(4명)",6,IF(F388="후원(일시4건 또는 정기2건)또는 자원봉사(2명)",4,IF(F388="후원(일시1건 또는 정기1건)또는 자원봉사(1명)",2,0)))))</f>
        <v>0</v>
      </c>
      <c r="G776" s="17">
        <f>IF(G388="게시",5,0)</f>
        <v>0</v>
      </c>
      <c r="H776" s="17">
        <f>IF(H388&gt;=6,20,IF(H388=5,15,IF(H388=4,10,IF(H388=3,5,0))))</f>
        <v>0</v>
      </c>
      <c r="I776" s="17">
        <f>IF(I388&gt;=30,20,IF(I388&gt;=22,15,IF(I388&gt;=15,10,IF(I388&gt;=8,5,0))))</f>
        <v>0</v>
      </c>
      <c r="J776" s="17">
        <f>IF(J388&gt;=500,10,IF(J388&gt;=300,8,IF(J388&gt;=200,6,IF(J388&gt;=100,4,IF(J388&gt;=1,2,IF(J388=0,0))))))</f>
        <v>0</v>
      </c>
      <c r="K776" s="17">
        <f>IF(K388&gt;=40,15,IF(K388&gt;=25,12,IF(K388&gt;=15,9,IF(K388&gt;=8,6,0))))</f>
        <v>0</v>
      </c>
      <c r="L776" s="17">
        <f>IF(L388="설치",5,0)</f>
        <v>0</v>
      </c>
      <c r="M776" s="17">
        <f>IF(M388="가능",5,0)</f>
        <v>0</v>
      </c>
      <c r="N776" s="17">
        <f>IF(N388="사용",5,0)</f>
        <v>0</v>
      </c>
      <c r="O776" s="17">
        <f>IF(O388&gt;=550,10,IF(O388&gt;=400,8,IF(O388&gt;=300,6,IF(O388&gt;=200,4,IF(O388&gt;=50,2,0)))))</f>
        <v>0</v>
      </c>
      <c r="P776" s="17">
        <f>IF(P388&gt;=5000,10,IF(P388&gt;=3000,8,IF(P388&gt;=2000,6,IF(P388&gt;=1000,4,IF(P388&gt;=500,2,0)))))</f>
        <v>0</v>
      </c>
      <c r="Q776" s="17">
        <f>IF(Q388&gt;=1000,10,IF(Q388&gt;=800,8,IF(Q388&gt;=600,6,IF(Q388&gt;=400,4,IF(Q388&gt;=200,2,0)))))</f>
        <v>0</v>
      </c>
      <c r="R776" s="17">
        <f>IF(R388&gt;=5000,5,IF(R388&gt;=3000,4,IF(R388&gt;=2000,3,IF(R388&gt;=1000,2,IF(R388&gt;=500,1,0)))))</f>
        <v>0</v>
      </c>
      <c r="S776" s="17">
        <f>IF(S388&gt;=4000,5,IF(S388&gt;=2500,4,IF(S388&gt;=1000,3,IF(S388&gt;=500,2,IF(S388&gt;=300,1,0)))))</f>
        <v>0</v>
      </c>
      <c r="T776" s="17">
        <f>IF(T388&gt;=15,15,IF(T388&gt;=12,12,IF(T388&gt;=9,9,IF(T388&gt;=6,6,IF(T388&gt;=1,3,0)))))</f>
        <v>0</v>
      </c>
      <c r="U776" s="17">
        <f>IF(U388&gt;=50,15,IF(U388&gt;=20,10,IF(U388&gt;=1,5,0)))</f>
        <v>0</v>
      </c>
      <c r="V776" s="17">
        <f>IF(V388&gt;=3,15,IF(V388&gt;=2,10,IF(V388&gt;=1,5,0)))</f>
        <v>0</v>
      </c>
      <c r="W776" s="17">
        <f>IF(W388&gt;=25,10,IF(W388&gt;=20,8,IF(W388&gt;=16,6,IF(W388&gt;=11,4,IF(W388&gt;=6,2,IF(W388&gt;=1,1,0))))))</f>
        <v>0</v>
      </c>
      <c r="X776" s="17">
        <f>IF(X388="구성",15,0)</f>
        <v>0</v>
      </c>
      <c r="Y776" s="17">
        <f>IF(Y388&gt;=4,10,IF(Y388=3,8,IF(Y388=2,6,IF(Y388=1,4,0))))</f>
        <v>0</v>
      </c>
      <c r="Z776" s="35">
        <f>Z388</f>
        <v>0</v>
      </c>
      <c r="AA776" s="35">
        <f>AA388</f>
        <v>0</v>
      </c>
      <c r="AB776" s="35">
        <f>AB388</f>
        <v>0</v>
      </c>
      <c r="AC776" s="35">
        <f>AC388</f>
        <v>0</v>
      </c>
      <c r="AD776" s="35">
        <f>AD388</f>
        <v>0</v>
      </c>
      <c r="AE776" s="18">
        <f t="shared" si="13"/>
        <v>0</v>
      </c>
    </row>
    <row r="777" spans="1:31" x14ac:dyDescent="0.3">
      <c r="A777" s="217">
        <f>A389</f>
        <v>384</v>
      </c>
      <c r="B777" s="16">
        <f>B389</f>
        <v>0</v>
      </c>
      <c r="C777" s="198">
        <f>C389</f>
        <v>0</v>
      </c>
      <c r="D777" s="16">
        <f>D389</f>
        <v>0</v>
      </c>
      <c r="E777" s="16">
        <f t="shared" si="12"/>
        <v>0</v>
      </c>
      <c r="F777" s="17">
        <f>IF(F389="후원(일시22건 또는 정기8건)또는 자원봉사(8명)",10,IF(F389="후원(일시13건 또는 정기5건)또는 자원봉사(7명)",8,IF(F389="후원(일시7건 또는 정기3건)또는 자원봉사(4명)",6,IF(F389="후원(일시4건 또는 정기2건)또는 자원봉사(2명)",4,IF(F389="후원(일시1건 또는 정기1건)또는 자원봉사(1명)",2,0)))))</f>
        <v>0</v>
      </c>
      <c r="G777" s="17">
        <f>IF(G389="게시",5,0)</f>
        <v>0</v>
      </c>
      <c r="H777" s="17">
        <f>IF(H389&gt;=6,20,IF(H389=5,15,IF(H389=4,10,IF(H389=3,5,0))))</f>
        <v>0</v>
      </c>
      <c r="I777" s="17">
        <f>IF(I389&gt;=30,20,IF(I389&gt;=22,15,IF(I389&gt;=15,10,IF(I389&gt;=8,5,0))))</f>
        <v>0</v>
      </c>
      <c r="J777" s="17">
        <f>IF(J389&gt;=500,10,IF(J389&gt;=300,8,IF(J389&gt;=200,6,IF(J389&gt;=100,4,IF(J389&gt;=1,2,IF(J389=0,0))))))</f>
        <v>0</v>
      </c>
      <c r="K777" s="17">
        <f>IF(K389&gt;=40,15,IF(K389&gt;=25,12,IF(K389&gt;=15,9,IF(K389&gt;=8,6,0))))</f>
        <v>0</v>
      </c>
      <c r="L777" s="17">
        <f>IF(L389="설치",5,0)</f>
        <v>0</v>
      </c>
      <c r="M777" s="17">
        <f>IF(M389="가능",5,0)</f>
        <v>0</v>
      </c>
      <c r="N777" s="17">
        <f>IF(N389="사용",5,0)</f>
        <v>0</v>
      </c>
      <c r="O777" s="17">
        <f>IF(O389&gt;=550,10,IF(O389&gt;=400,8,IF(O389&gt;=300,6,IF(O389&gt;=200,4,IF(O389&gt;=50,2,0)))))</f>
        <v>0</v>
      </c>
      <c r="P777" s="17">
        <f>IF(P389&gt;=5000,10,IF(P389&gt;=3000,8,IF(P389&gt;=2000,6,IF(P389&gt;=1000,4,IF(P389&gt;=500,2,0)))))</f>
        <v>0</v>
      </c>
      <c r="Q777" s="17">
        <f>IF(Q389&gt;=1000,10,IF(Q389&gt;=800,8,IF(Q389&gt;=600,6,IF(Q389&gt;=400,4,IF(Q389&gt;=200,2,0)))))</f>
        <v>0</v>
      </c>
      <c r="R777" s="17">
        <f>IF(R389&gt;=5000,5,IF(R389&gt;=3000,4,IF(R389&gt;=2000,3,IF(R389&gt;=1000,2,IF(R389&gt;=500,1,0)))))</f>
        <v>0</v>
      </c>
      <c r="S777" s="17">
        <f>IF(S389&gt;=4000,5,IF(S389&gt;=2500,4,IF(S389&gt;=1000,3,IF(S389&gt;=500,2,IF(S389&gt;=300,1,0)))))</f>
        <v>0</v>
      </c>
      <c r="T777" s="17">
        <f>IF(T389&gt;=15,15,IF(T389&gt;=12,12,IF(T389&gt;=9,9,IF(T389&gt;=6,6,IF(T389&gt;=1,3,0)))))</f>
        <v>0</v>
      </c>
      <c r="U777" s="17">
        <f>IF(U389&gt;=50,15,IF(U389&gt;=20,10,IF(U389&gt;=1,5,0)))</f>
        <v>0</v>
      </c>
      <c r="V777" s="17">
        <f>IF(V389&gt;=3,15,IF(V389&gt;=2,10,IF(V389&gt;=1,5,0)))</f>
        <v>0</v>
      </c>
      <c r="W777" s="17">
        <f>IF(W389&gt;=25,10,IF(W389&gt;=20,8,IF(W389&gt;=16,6,IF(W389&gt;=11,4,IF(W389&gt;=6,2,IF(W389&gt;=1,1,0))))))</f>
        <v>0</v>
      </c>
      <c r="X777" s="17">
        <f>IF(X389="구성",15,0)</f>
        <v>0</v>
      </c>
      <c r="Y777" s="17">
        <f>IF(Y389&gt;=4,10,IF(Y389=3,8,IF(Y389=2,6,IF(Y389=1,4,0))))</f>
        <v>0</v>
      </c>
      <c r="Z777" s="35">
        <f>Z389</f>
        <v>0</v>
      </c>
      <c r="AA777" s="35">
        <f>AA389</f>
        <v>0</v>
      </c>
      <c r="AB777" s="35">
        <f>AB389</f>
        <v>0</v>
      </c>
      <c r="AC777" s="35">
        <f>AC389</f>
        <v>0</v>
      </c>
      <c r="AD777" s="35">
        <f>AD389</f>
        <v>0</v>
      </c>
      <c r="AE777" s="18">
        <f t="shared" si="13"/>
        <v>0</v>
      </c>
    </row>
    <row r="778" spans="1:31" x14ac:dyDescent="0.3">
      <c r="A778" s="217">
        <f>A390</f>
        <v>385</v>
      </c>
      <c r="B778" s="16">
        <f>B390</f>
        <v>0</v>
      </c>
      <c r="C778" s="198">
        <f>C390</f>
        <v>0</v>
      </c>
      <c r="D778" s="16">
        <f>D390</f>
        <v>0</v>
      </c>
      <c r="E778" s="16">
        <f t="shared" si="12"/>
        <v>0</v>
      </c>
      <c r="F778" s="17">
        <f>IF(F390="후원(일시22건 또는 정기8건)또는 자원봉사(8명)",10,IF(F390="후원(일시13건 또는 정기5건)또는 자원봉사(7명)",8,IF(F390="후원(일시7건 또는 정기3건)또는 자원봉사(4명)",6,IF(F390="후원(일시4건 또는 정기2건)또는 자원봉사(2명)",4,IF(F390="후원(일시1건 또는 정기1건)또는 자원봉사(1명)",2,0)))))</f>
        <v>0</v>
      </c>
      <c r="G778" s="17">
        <f>IF(G390="게시",5,0)</f>
        <v>0</v>
      </c>
      <c r="H778" s="17">
        <f>IF(H390&gt;=6,20,IF(H390=5,15,IF(H390=4,10,IF(H390=3,5,0))))</f>
        <v>0</v>
      </c>
      <c r="I778" s="17">
        <f>IF(I390&gt;=30,20,IF(I390&gt;=22,15,IF(I390&gt;=15,10,IF(I390&gt;=8,5,0))))</f>
        <v>0</v>
      </c>
      <c r="J778" s="17">
        <f>IF(J390&gt;=500,10,IF(J390&gt;=300,8,IF(J390&gt;=200,6,IF(J390&gt;=100,4,IF(J390&gt;=1,2,IF(J390=0,0))))))</f>
        <v>0</v>
      </c>
      <c r="K778" s="17">
        <f>IF(K390&gt;=40,15,IF(K390&gt;=25,12,IF(K390&gt;=15,9,IF(K390&gt;=8,6,0))))</f>
        <v>0</v>
      </c>
      <c r="L778" s="17">
        <f>IF(L390="설치",5,0)</f>
        <v>0</v>
      </c>
      <c r="M778" s="17">
        <f>IF(M390="가능",5,0)</f>
        <v>0</v>
      </c>
      <c r="N778" s="17">
        <f>IF(N390="사용",5,0)</f>
        <v>0</v>
      </c>
      <c r="O778" s="17">
        <f>IF(O390&gt;=550,10,IF(O390&gt;=400,8,IF(O390&gt;=300,6,IF(O390&gt;=200,4,IF(O390&gt;=50,2,0)))))</f>
        <v>0</v>
      </c>
      <c r="P778" s="17">
        <f>IF(P390&gt;=5000,10,IF(P390&gt;=3000,8,IF(P390&gt;=2000,6,IF(P390&gt;=1000,4,IF(P390&gt;=500,2,0)))))</f>
        <v>0</v>
      </c>
      <c r="Q778" s="17">
        <f>IF(Q390&gt;=1000,10,IF(Q390&gt;=800,8,IF(Q390&gt;=600,6,IF(Q390&gt;=400,4,IF(Q390&gt;=200,2,0)))))</f>
        <v>0</v>
      </c>
      <c r="R778" s="17">
        <f>IF(R390&gt;=5000,5,IF(R390&gt;=3000,4,IF(R390&gt;=2000,3,IF(R390&gt;=1000,2,IF(R390&gt;=500,1,0)))))</f>
        <v>0</v>
      </c>
      <c r="S778" s="17">
        <f>IF(S390&gt;=4000,5,IF(S390&gt;=2500,4,IF(S390&gt;=1000,3,IF(S390&gt;=500,2,IF(S390&gt;=300,1,0)))))</f>
        <v>0</v>
      </c>
      <c r="T778" s="17">
        <f>IF(T390&gt;=15,15,IF(T390&gt;=12,12,IF(T390&gt;=9,9,IF(T390&gt;=6,6,IF(T390&gt;=1,3,0)))))</f>
        <v>0</v>
      </c>
      <c r="U778" s="17">
        <f>IF(U390&gt;=50,15,IF(U390&gt;=20,10,IF(U390&gt;=1,5,0)))</f>
        <v>0</v>
      </c>
      <c r="V778" s="17">
        <f>IF(V390&gt;=3,15,IF(V390&gt;=2,10,IF(V390&gt;=1,5,0)))</f>
        <v>0</v>
      </c>
      <c r="W778" s="17">
        <f>IF(W390&gt;=25,10,IF(W390&gt;=20,8,IF(W390&gt;=16,6,IF(W390&gt;=11,4,IF(W390&gt;=6,2,IF(W390&gt;=1,1,0))))))</f>
        <v>0</v>
      </c>
      <c r="X778" s="17">
        <f>IF(X390="구성",15,0)</f>
        <v>0</v>
      </c>
      <c r="Y778" s="17">
        <f>IF(Y390&gt;=4,10,IF(Y390=3,8,IF(Y390=2,6,IF(Y390=1,4,0))))</f>
        <v>0</v>
      </c>
      <c r="Z778" s="35">
        <f>Z390</f>
        <v>0</v>
      </c>
      <c r="AA778" s="35">
        <f>AA390</f>
        <v>0</v>
      </c>
      <c r="AB778" s="35">
        <f>AB390</f>
        <v>0</v>
      </c>
      <c r="AC778" s="35">
        <f>AC390</f>
        <v>0</v>
      </c>
      <c r="AD778" s="35">
        <f>AD390</f>
        <v>0</v>
      </c>
      <c r="AE778" s="18">
        <f t="shared" si="13"/>
        <v>0</v>
      </c>
    </row>
  </sheetData>
  <mergeCells count="7">
    <mergeCell ref="AE391:AE393"/>
    <mergeCell ref="A1:Y2"/>
    <mergeCell ref="F3:Y3"/>
    <mergeCell ref="Z3:AD3"/>
    <mergeCell ref="A5:D5"/>
    <mergeCell ref="A391:AD393"/>
    <mergeCell ref="A3:E3"/>
  </mergeCells>
  <phoneticPr fontId="12" type="noConversion"/>
  <dataValidations count="7">
    <dataValidation type="list" allowBlank="1" showInputMessage="1" showErrorMessage="1" sqref="X6:X390">
      <formula1>"구성,미구성"</formula1>
    </dataValidation>
    <dataValidation type="list" allowBlank="1" showInputMessage="1" showErrorMessage="1" sqref="G6:G390">
      <formula1>"게시,미게시"</formula1>
    </dataValidation>
    <dataValidation type="list" allowBlank="1" showInputMessage="1" showErrorMessage="1" sqref="L6:L390">
      <formula1>"설치,미설치"</formula1>
    </dataValidation>
    <dataValidation type="list" allowBlank="1" showInputMessage="1" showErrorMessage="1" sqref="M6:M390">
      <formula1>"가능,출입제한"</formula1>
    </dataValidation>
    <dataValidation type="list" allowBlank="1" showInputMessage="1" showErrorMessage="1" sqref="N6:N390">
      <formula1>"사용,미사용"</formula1>
    </dataValidation>
    <dataValidation type="list" allowBlank="1" showInputMessage="1" showErrorMessage="1" sqref="E6:E390">
      <formula1>$AH$8:$AH$12</formula1>
    </dataValidation>
    <dataValidation type="list" allowBlank="1" showInputMessage="1" showErrorMessage="1" sqref="F6:F390">
      <formula1>$AJ$8:$AJ$13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공립 총괄표</vt:lpstr>
      <vt:lpstr>사립 총괄표 </vt:lpstr>
      <vt:lpstr>입력표(공립)</vt:lpstr>
      <vt:lpstr>입력표(사립)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YEON-JEONG</dc:creator>
  <cp:lastModifiedBy>USER</cp:lastModifiedBy>
  <cp:lastPrinted>2019-06-30T23:49:39Z</cp:lastPrinted>
  <dcterms:created xsi:type="dcterms:W3CDTF">2011-07-05T09:14:41Z</dcterms:created>
  <dcterms:modified xsi:type="dcterms:W3CDTF">2023-03-02T08:46:51Z</dcterms:modified>
</cp:coreProperties>
</file>